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urelianVASILE\Downloads\"/>
    </mc:Choice>
  </mc:AlternateContent>
  <xr:revisionPtr revIDLastSave="0" documentId="13_ncr:1_{AFDAF695-99F8-4E72-B617-97C144C72325}" xr6:coauthVersionLast="47" xr6:coauthVersionMax="47" xr10:uidLastSave="{00000000-0000-0000-0000-000000000000}"/>
  <bookViews>
    <workbookView xWindow="-108" yWindow="-108" windowWidth="23256" windowHeight="12456" xr2:uid="{BF57BE54-5098-4547-9076-B58B8DAC4CF7}"/>
  </bookViews>
  <sheets>
    <sheet name="Proiecte" sheetId="1" r:id="rId1"/>
    <sheet name="nomenclatoare" sheetId="2" r:id="rId2"/>
  </sheets>
  <definedNames>
    <definedName name="_xlnm._FilterDatabase" localSheetId="0" hidden="1">Proiecte!$A$1:$G$1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  <c r="D51" i="1" l="1"/>
  <c r="D52" i="1"/>
  <c r="D53" i="1"/>
  <c r="D54" i="1"/>
  <c r="D55" i="1"/>
  <c r="D56" i="1"/>
  <c r="D57" i="1"/>
  <c r="D50" i="1"/>
  <c r="C50" i="1"/>
  <c r="C51" i="1"/>
  <c r="C52" i="1"/>
  <c r="C53" i="1"/>
  <c r="C54" i="1"/>
  <c r="C55" i="1"/>
  <c r="C56" i="1"/>
  <c r="C57" i="1"/>
  <c r="B50" i="1"/>
  <c r="B51" i="1"/>
  <c r="B52" i="1"/>
  <c r="B53" i="1"/>
  <c r="B54" i="1"/>
  <c r="B55" i="1"/>
  <c r="B56" i="1"/>
  <c r="B57" i="1"/>
  <c r="B4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2" i="1"/>
  <c r="C43" i="1"/>
  <c r="D43" i="1"/>
  <c r="G43" i="1" l="1"/>
  <c r="B46" i="1" s="1"/>
  <c r="B47" i="1" s="1"/>
  <c r="G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<sst xmlns="http://schemas.openxmlformats.org/spreadsheetml/2006/main" count="103" uniqueCount="63">
  <si>
    <t>Garda Forestiera</t>
  </si>
  <si>
    <t>Proiecte respinse</t>
  </si>
  <si>
    <t>Județ</t>
  </si>
  <si>
    <t>TOTAL</t>
  </si>
  <si>
    <t>Proiecte aprobate</t>
  </si>
  <si>
    <t>Proiecte în lucru</t>
  </si>
  <si>
    <t>GF Focșani</t>
  </si>
  <si>
    <t>GF Oradea</t>
  </si>
  <si>
    <t>GF Brașov</t>
  </si>
  <si>
    <t>GF Ploiești</t>
  </si>
  <si>
    <t>GF Suceava</t>
  </si>
  <si>
    <t>GF Cluj</t>
  </si>
  <si>
    <t>GF Timișoara</t>
  </si>
  <si>
    <t>GF București</t>
  </si>
  <si>
    <t>Județe</t>
  </si>
  <si>
    <t>Alba</t>
  </si>
  <si>
    <t>Arad</t>
  </si>
  <si>
    <t>Argeș</t>
  </si>
  <si>
    <t>Bacău</t>
  </si>
  <si>
    <t>Bihor</t>
  </si>
  <si>
    <t>Bistrița-Năsăud</t>
  </si>
  <si>
    <t>Brăila</t>
  </si>
  <si>
    <t>Botoșani</t>
  </si>
  <si>
    <t>Brașov</t>
  </si>
  <si>
    <t>Buzău</t>
  </si>
  <si>
    <t>Caraș-Severin</t>
  </si>
  <si>
    <t>Călărași</t>
  </si>
  <si>
    <t>Cluj</t>
  </si>
  <si>
    <t>Constanța</t>
  </si>
  <si>
    <t>Covasna</t>
  </si>
  <si>
    <t>Dâmbovița</t>
  </si>
  <si>
    <t>Dolj</t>
  </si>
  <si>
    <t>Galați</t>
  </si>
  <si>
    <t>Giurgiu</t>
  </si>
  <si>
    <t>Gorj</t>
  </si>
  <si>
    <t>Harghita</t>
  </si>
  <si>
    <t>Hunedoara</t>
  </si>
  <si>
    <t>Ialomița</t>
  </si>
  <si>
    <t>Iași</t>
  </si>
  <si>
    <t>Ilfov</t>
  </si>
  <si>
    <t>Maramureș</t>
  </si>
  <si>
    <t>Mehedinți</t>
  </si>
  <si>
    <t>Mureș</t>
  </si>
  <si>
    <t>Neamț</t>
  </si>
  <si>
    <t>Olt</t>
  </si>
  <si>
    <t>Prahova</t>
  </si>
  <si>
    <t>Satu Mare</t>
  </si>
  <si>
    <t>Sălaj</t>
  </si>
  <si>
    <t>Sibiu</t>
  </si>
  <si>
    <t>Suceava</t>
  </si>
  <si>
    <t>Teleorman</t>
  </si>
  <si>
    <t>Timiș</t>
  </si>
  <si>
    <t>Tulcea</t>
  </si>
  <si>
    <t>Vaslui</t>
  </si>
  <si>
    <t>Vâlcea</t>
  </si>
  <si>
    <t>Vrancea</t>
  </si>
  <si>
    <t>București</t>
  </si>
  <si>
    <t>GF Ramnicu Valcea</t>
  </si>
  <si>
    <t>Proiecte depuse (aprobate și în lucru)</t>
  </si>
  <si>
    <t>Nu am primit datele de la GF Râmnicu Vâlcea așa că pentru o mai bună extrapolare, la unele din județele arondate GF Râmnicu Vâlcea am aproximat cu datele de la Gărzile Județene de Mediu (valorile cu roșu)</t>
  </si>
  <si>
    <t>media actuală/judet</t>
  </si>
  <si>
    <t>Estimare la nivel de țară</t>
  </si>
  <si>
    <t>rata de respingere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</si>
</sst>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5" fontId="0" fillId="0" borderId="1" xfId="0" applyNumberFormat="1" applyBorder="1"/>
    <xf numFmtId="165" fontId="5" fillId="0" borderId="1" xfId="0" applyNumberFormat="1" applyFont="1" applyBorder="1"/>
    <xf numFmtId="165" fontId="0" fillId="0" borderId="1" xfId="1" applyNumberFormat="1" applyFont="1" applyBorder="1"/>
    <xf numFmtId="2" fontId="4" fillId="0" borderId="1" xfId="0" applyNumberFormat="1" applyFont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2" fontId="6" fillId="3" borderId="1" xfId="0" applyNumberFormat="1" applyFont="1" applyFill="1" applyBorder="1"/>
    <xf numFmtId="0" fontId="2" fillId="0" borderId="1" xfId="0" applyFont="1" applyBorder="1" applyAlignment="1">
      <alignment horizontal="center" vertical="top"/>
    </xf>
    <xf numFmtId="10" fontId="0" fillId="0" borderId="1" xfId="0" applyNumberFormat="1" applyBorder="1"/>
    <xf numFmtId="10" fontId="0" fillId="0" borderId="0" xfId="0" applyNumberFormat="1"/>
    <xf numFmtId="2" fontId="0" fillId="0" borderId="0" xfId="0" applyNumberFormat="1"/>
    <xf numFmtId="0" fontId="0" fillId="4" borderId="1" xfId="0" applyFill="1" applyBorder="1"/>
    <xf numFmtId="165" fontId="3" fillId="4" borderId="1" xfId="0" applyNumberFormat="1" applyFont="1" applyFill="1" applyBorder="1"/>
    <xf numFmtId="165" fontId="0" fillId="4" borderId="1" xfId="0" applyNumberFormat="1" applyFill="1" applyBorder="1"/>
    <xf numFmtId="165" fontId="0" fillId="4" borderId="1" xfId="1" applyNumberFormat="1" applyFont="1" applyFill="1" applyBorder="1"/>
    <xf numFmtId="0" fontId="4" fillId="0" borderId="5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489B-3178-41E5-8FA2-48CEDEBE8718}">
  <dimension ref="A1:G57"/>
  <sheetViews>
    <sheetView tabSelected="1" workbookViewId="0">
      <pane ySplit="1" topLeftCell="A23" activePane="bottomLeft" state="frozen"/>
      <selection pane="bottomLeft" activeCell="G8" sqref="G8"/>
    </sheetView>
  </sheetViews>
  <sheetFormatPr defaultRowHeight="14.4" x14ac:dyDescent="0.3"/>
  <cols>
    <col min="1" max="1" width="13.6640625" bestFit="1" customWidth="1"/>
    <col min="2" max="2" width="20.44140625" customWidth="1"/>
    <col min="3" max="3" width="21" customWidth="1"/>
    <col min="4" max="4" width="19.77734375" customWidth="1"/>
    <col min="5" max="5" width="20.44140625" customWidth="1"/>
    <col min="7" max="7" width="20.6640625" bestFit="1" customWidth="1"/>
  </cols>
  <sheetData>
    <row r="1" spans="1:7" x14ac:dyDescent="0.3">
      <c r="A1" s="3" t="s">
        <v>2</v>
      </c>
      <c r="B1" s="4" t="s">
        <v>4</v>
      </c>
      <c r="C1" s="4" t="s">
        <v>5</v>
      </c>
      <c r="D1" s="4" t="s">
        <v>1</v>
      </c>
      <c r="E1" s="5" t="s">
        <v>0</v>
      </c>
      <c r="G1" s="14" t="s">
        <v>62</v>
      </c>
    </row>
    <row r="2" spans="1:7" x14ac:dyDescent="0.3">
      <c r="A2" s="1" t="str" cm="1">
        <f t="array" ref="A2:A42">nomenclatoare!A2:A42</f>
        <v>Alba</v>
      </c>
      <c r="B2" s="7">
        <v>24.451499999999999</v>
      </c>
      <c r="C2" s="6">
        <v>0</v>
      </c>
      <c r="D2" s="6">
        <v>22.704899999999999</v>
      </c>
      <c r="E2" s="1" t="s">
        <v>11</v>
      </c>
      <c r="G2" s="15">
        <f>D2/(B2+D2)</f>
        <v>0.4814807746138382</v>
      </c>
    </row>
    <row r="3" spans="1:7" x14ac:dyDescent="0.3">
      <c r="A3" s="1" t="str">
        <v>Arad</v>
      </c>
      <c r="B3" s="6">
        <v>989.31</v>
      </c>
      <c r="C3" s="6">
        <v>497.29</v>
      </c>
      <c r="D3" s="6">
        <v>483.26</v>
      </c>
      <c r="E3" s="1" t="s">
        <v>7</v>
      </c>
      <c r="G3" s="15">
        <f t="shared" ref="G3:G43" si="0">D3/(B3+D3)</f>
        <v>0.32817455197376016</v>
      </c>
    </row>
    <row r="4" spans="1:7" x14ac:dyDescent="0.3">
      <c r="A4" s="1" t="str">
        <v>Argeș</v>
      </c>
      <c r="B4" s="7">
        <v>17.047699999999999</v>
      </c>
      <c r="C4" s="6">
        <v>28.773299999999999</v>
      </c>
      <c r="D4" s="6">
        <v>20.6431</v>
      </c>
      <c r="E4" s="1" t="s">
        <v>9</v>
      </c>
      <c r="G4" s="15">
        <f t="shared" si="0"/>
        <v>0.54769598947223197</v>
      </c>
    </row>
    <row r="5" spans="1:7" x14ac:dyDescent="0.3">
      <c r="A5" s="1" t="str">
        <v>Bacău</v>
      </c>
      <c r="B5" s="7">
        <v>145.52260000000001</v>
      </c>
      <c r="C5" s="6">
        <v>0</v>
      </c>
      <c r="D5" s="6">
        <v>0</v>
      </c>
      <c r="E5" s="1" t="s">
        <v>10</v>
      </c>
      <c r="G5" s="15">
        <f t="shared" si="0"/>
        <v>0</v>
      </c>
    </row>
    <row r="6" spans="1:7" x14ac:dyDescent="0.3">
      <c r="A6" s="1" t="str">
        <v>Bihor</v>
      </c>
      <c r="B6" s="6">
        <v>731.54</v>
      </c>
      <c r="C6" s="6">
        <v>129.29</v>
      </c>
      <c r="D6" s="6">
        <v>298.45</v>
      </c>
      <c r="E6" s="1" t="s">
        <v>7</v>
      </c>
      <c r="G6" s="15">
        <f t="shared" si="0"/>
        <v>0.28976009475820153</v>
      </c>
    </row>
    <row r="7" spans="1:7" x14ac:dyDescent="0.3">
      <c r="A7" s="1" t="str">
        <v>Bistrița-Năsăud</v>
      </c>
      <c r="B7" s="7">
        <v>209.17349999999999</v>
      </c>
      <c r="C7" s="6">
        <v>39.712299999999999</v>
      </c>
      <c r="D7" s="6">
        <v>23.130199999999999</v>
      </c>
      <c r="E7" s="1" t="s">
        <v>11</v>
      </c>
      <c r="G7" s="15">
        <f t="shared" si="0"/>
        <v>9.956879722535629E-2</v>
      </c>
    </row>
    <row r="8" spans="1:7" x14ac:dyDescent="0.3">
      <c r="A8" s="1" t="str">
        <v>Brăila</v>
      </c>
      <c r="B8" s="6">
        <v>713.56</v>
      </c>
      <c r="C8" s="6">
        <v>391.2</v>
      </c>
      <c r="D8" s="6">
        <v>37.22</v>
      </c>
      <c r="E8" s="1" t="s">
        <v>6</v>
      </c>
      <c r="G8" s="15">
        <f t="shared" si="0"/>
        <v>4.9575108553770744E-2</v>
      </c>
    </row>
    <row r="9" spans="1:7" x14ac:dyDescent="0.3">
      <c r="A9" s="1" t="str">
        <v>Botoșani</v>
      </c>
      <c r="B9" s="7">
        <v>1538.5319999999999</v>
      </c>
      <c r="C9" s="6">
        <v>319.67910000000001</v>
      </c>
      <c r="D9" s="6">
        <v>122.9932</v>
      </c>
      <c r="E9" s="1" t="s">
        <v>10</v>
      </c>
      <c r="G9" s="15">
        <f t="shared" si="0"/>
        <v>7.4024276008573323E-2</v>
      </c>
    </row>
    <row r="10" spans="1:7" x14ac:dyDescent="0.3">
      <c r="A10" s="1" t="str">
        <v>Brașov</v>
      </c>
      <c r="B10" s="7">
        <v>55.9923</v>
      </c>
      <c r="C10" s="6">
        <v>47.546500000000002</v>
      </c>
      <c r="D10" s="6">
        <v>1.0074000000000001</v>
      </c>
      <c r="E10" s="1" t="s">
        <v>8</v>
      </c>
      <c r="G10" s="15">
        <f t="shared" si="0"/>
        <v>1.7673777230406477E-2</v>
      </c>
    </row>
    <row r="11" spans="1:7" x14ac:dyDescent="0.3">
      <c r="A11" s="1" t="str">
        <v>Buzău</v>
      </c>
      <c r="B11" s="6">
        <v>32.47</v>
      </c>
      <c r="C11" s="6">
        <v>14.51</v>
      </c>
      <c r="D11" s="6">
        <v>0</v>
      </c>
      <c r="E11" s="1" t="s">
        <v>6</v>
      </c>
      <c r="G11" s="15">
        <f t="shared" si="0"/>
        <v>0</v>
      </c>
    </row>
    <row r="12" spans="1:7" x14ac:dyDescent="0.3">
      <c r="A12" s="1" t="str">
        <v>Caraș-Severin</v>
      </c>
      <c r="B12" s="7">
        <v>963.94579999999996</v>
      </c>
      <c r="C12" s="6">
        <v>0</v>
      </c>
      <c r="D12" s="6">
        <v>0</v>
      </c>
      <c r="E12" s="1" t="s">
        <v>12</v>
      </c>
      <c r="G12" s="15">
        <f t="shared" si="0"/>
        <v>0</v>
      </c>
    </row>
    <row r="13" spans="1:7" x14ac:dyDescent="0.3">
      <c r="A13" s="1" t="str">
        <v>Călărași</v>
      </c>
      <c r="B13" s="7">
        <v>689.16660000000002</v>
      </c>
      <c r="C13" s="6">
        <v>618.17309999999998</v>
      </c>
      <c r="D13" s="6">
        <v>122.7218</v>
      </c>
      <c r="E13" s="1" t="s">
        <v>13</v>
      </c>
      <c r="G13" s="15">
        <f t="shared" si="0"/>
        <v>0.15115599631673515</v>
      </c>
    </row>
    <row r="14" spans="1:7" x14ac:dyDescent="0.3">
      <c r="A14" s="1" t="str">
        <v>Cluj</v>
      </c>
      <c r="B14" s="7">
        <v>192.33349999999999</v>
      </c>
      <c r="C14" s="6">
        <v>0</v>
      </c>
      <c r="D14" s="6">
        <v>139.64320000000001</v>
      </c>
      <c r="E14" s="1" t="s">
        <v>11</v>
      </c>
      <c r="G14" s="15">
        <f t="shared" si="0"/>
        <v>0.42064156912217038</v>
      </c>
    </row>
    <row r="15" spans="1:7" x14ac:dyDescent="0.3">
      <c r="A15" s="1" t="str">
        <v>Constanța</v>
      </c>
      <c r="B15" s="6">
        <v>2546.3209000000002</v>
      </c>
      <c r="C15" s="6">
        <v>205.4469</v>
      </c>
      <c r="D15" s="6">
        <v>322.24590000000001</v>
      </c>
      <c r="E15" s="1" t="s">
        <v>13</v>
      </c>
      <c r="G15" s="15">
        <f t="shared" si="0"/>
        <v>0.11233689938822411</v>
      </c>
    </row>
    <row r="16" spans="1:7" x14ac:dyDescent="0.3">
      <c r="A16" s="1" t="str">
        <v>Covasna</v>
      </c>
      <c r="B16" s="7">
        <v>0.63749999999999996</v>
      </c>
      <c r="C16" s="6">
        <v>1.9492</v>
      </c>
      <c r="D16" s="6">
        <v>0</v>
      </c>
      <c r="E16" s="1" t="s">
        <v>8</v>
      </c>
      <c r="G16" s="15">
        <f t="shared" si="0"/>
        <v>0</v>
      </c>
    </row>
    <row r="17" spans="1:7" x14ac:dyDescent="0.3">
      <c r="A17" s="1" t="str">
        <v>Dâmbovița</v>
      </c>
      <c r="B17" s="7">
        <v>23.4633</v>
      </c>
      <c r="C17" s="6">
        <v>40.0062</v>
      </c>
      <c r="D17" s="6">
        <v>2.2967</v>
      </c>
      <c r="E17" s="1" t="s">
        <v>9</v>
      </c>
      <c r="G17" s="15">
        <f t="shared" si="0"/>
        <v>8.915760869565216E-2</v>
      </c>
    </row>
    <row r="18" spans="1:7" x14ac:dyDescent="0.3">
      <c r="A18" s="18" t="str">
        <v>Dolj</v>
      </c>
      <c r="B18" s="19">
        <v>3626</v>
      </c>
      <c r="C18" s="20"/>
      <c r="D18" s="20"/>
      <c r="E18" s="18" t="s">
        <v>57</v>
      </c>
      <c r="G18" s="15">
        <f t="shared" si="0"/>
        <v>0</v>
      </c>
    </row>
    <row r="19" spans="1:7" x14ac:dyDescent="0.3">
      <c r="A19" s="1" t="str">
        <v>Galați</v>
      </c>
      <c r="B19" s="6">
        <v>1623.74</v>
      </c>
      <c r="C19" s="6">
        <v>401.74</v>
      </c>
      <c r="D19" s="6">
        <v>154.88</v>
      </c>
      <c r="E19" s="1" t="s">
        <v>6</v>
      </c>
      <c r="G19" s="15">
        <f t="shared" si="0"/>
        <v>8.7078746443872215E-2</v>
      </c>
    </row>
    <row r="20" spans="1:7" x14ac:dyDescent="0.3">
      <c r="A20" s="1" t="str">
        <v>Giurgiu</v>
      </c>
      <c r="B20" s="7">
        <v>185.30240000000001</v>
      </c>
      <c r="C20" s="8">
        <v>163.2054</v>
      </c>
      <c r="D20" s="8">
        <v>5.0004999999999997</v>
      </c>
      <c r="E20" s="1" t="s">
        <v>13</v>
      </c>
      <c r="G20" s="15">
        <f t="shared" si="0"/>
        <v>2.6276530730745564E-2</v>
      </c>
    </row>
    <row r="21" spans="1:7" x14ac:dyDescent="0.3">
      <c r="A21" s="18" t="str">
        <v>Gorj</v>
      </c>
      <c r="B21" s="20"/>
      <c r="C21" s="21"/>
      <c r="D21" s="21"/>
      <c r="E21" s="18" t="s">
        <v>57</v>
      </c>
      <c r="G21" s="15" t="e">
        <f t="shared" si="0"/>
        <v>#DIV/0!</v>
      </c>
    </row>
    <row r="22" spans="1:7" x14ac:dyDescent="0.3">
      <c r="A22" s="1" t="str">
        <v>Harghita</v>
      </c>
      <c r="B22" s="6">
        <v>365.56540000000001</v>
      </c>
      <c r="C22" s="8">
        <v>10.7921</v>
      </c>
      <c r="D22" s="8">
        <v>0</v>
      </c>
      <c r="E22" s="1" t="s">
        <v>8</v>
      </c>
      <c r="G22" s="15">
        <f t="shared" si="0"/>
        <v>0</v>
      </c>
    </row>
    <row r="23" spans="1:7" x14ac:dyDescent="0.3">
      <c r="A23" s="1" t="str">
        <v>Hunedoara</v>
      </c>
      <c r="B23" s="7">
        <v>261.44569999999999</v>
      </c>
      <c r="C23" s="6">
        <v>17.996300000000002</v>
      </c>
      <c r="D23" s="6">
        <v>23.851199999999999</v>
      </c>
      <c r="E23" s="1" t="s">
        <v>12</v>
      </c>
      <c r="G23" s="15">
        <f t="shared" si="0"/>
        <v>8.3601329001471797E-2</v>
      </c>
    </row>
    <row r="24" spans="1:7" x14ac:dyDescent="0.3">
      <c r="A24" s="1" t="str">
        <v>Ialomița</v>
      </c>
      <c r="B24" s="7">
        <v>143.6738</v>
      </c>
      <c r="C24" s="6">
        <v>234.0857</v>
      </c>
      <c r="D24" s="6">
        <v>186.16380000000001</v>
      </c>
      <c r="E24" s="1" t="s">
        <v>13</v>
      </c>
      <c r="G24" s="15">
        <f t="shared" si="0"/>
        <v>0.5644104856450568</v>
      </c>
    </row>
    <row r="25" spans="1:7" x14ac:dyDescent="0.3">
      <c r="A25" s="1" t="str">
        <v>Iași</v>
      </c>
      <c r="B25" s="6">
        <v>524.8954</v>
      </c>
      <c r="C25" s="6">
        <v>11.873900000000001</v>
      </c>
      <c r="D25" s="6">
        <v>44.838799999999999</v>
      </c>
      <c r="E25" s="1" t="s">
        <v>10</v>
      </c>
      <c r="G25" s="15">
        <f t="shared" si="0"/>
        <v>7.8701261044185164E-2</v>
      </c>
    </row>
    <row r="26" spans="1:7" x14ac:dyDescent="0.3">
      <c r="A26" s="1" t="str">
        <v>Ilfov</v>
      </c>
      <c r="B26" s="6">
        <v>0</v>
      </c>
      <c r="C26" s="6">
        <v>0</v>
      </c>
      <c r="D26" s="6">
        <v>35.868400000000001</v>
      </c>
      <c r="E26" s="1" t="s">
        <v>13</v>
      </c>
      <c r="G26" s="15">
        <f t="shared" si="0"/>
        <v>1</v>
      </c>
    </row>
    <row r="27" spans="1:7" x14ac:dyDescent="0.3">
      <c r="A27" s="1" t="str">
        <v>Maramureș</v>
      </c>
      <c r="B27" s="7">
        <v>26.038799999999998</v>
      </c>
      <c r="C27" s="6">
        <v>37.041400000000003</v>
      </c>
      <c r="D27" s="6">
        <v>6.6638999999999999</v>
      </c>
      <c r="E27" s="1" t="s">
        <v>11</v>
      </c>
      <c r="G27" s="15">
        <f t="shared" si="0"/>
        <v>0.20377216560100542</v>
      </c>
    </row>
    <row r="28" spans="1:7" x14ac:dyDescent="0.3">
      <c r="A28" s="18" t="str">
        <v>Mehedinți</v>
      </c>
      <c r="B28" s="19">
        <v>352</v>
      </c>
      <c r="C28" s="20"/>
      <c r="D28" s="20"/>
      <c r="E28" s="18" t="s">
        <v>57</v>
      </c>
      <c r="G28" s="15">
        <f t="shared" si="0"/>
        <v>0</v>
      </c>
    </row>
    <row r="29" spans="1:7" x14ac:dyDescent="0.3">
      <c r="A29" s="1" t="str">
        <v>Mureș</v>
      </c>
      <c r="B29" s="6">
        <v>114.31059999999999</v>
      </c>
      <c r="C29" s="6">
        <v>15.799200000000001</v>
      </c>
      <c r="D29" s="6">
        <v>0.75870000000000004</v>
      </c>
      <c r="E29" s="1" t="s">
        <v>8</v>
      </c>
      <c r="G29" s="15">
        <f t="shared" si="0"/>
        <v>6.593418053294841E-3</v>
      </c>
    </row>
    <row r="30" spans="1:7" x14ac:dyDescent="0.3">
      <c r="A30" s="1" t="str">
        <v>Neamț</v>
      </c>
      <c r="B30" s="6">
        <v>85.258200000000002</v>
      </c>
      <c r="C30" s="6">
        <v>119.47969999999999</v>
      </c>
      <c r="D30" s="6">
        <v>19.856000000000002</v>
      </c>
      <c r="E30" s="1" t="s">
        <v>10</v>
      </c>
      <c r="G30" s="15">
        <f t="shared" si="0"/>
        <v>0.18889931141558419</v>
      </c>
    </row>
    <row r="31" spans="1:7" x14ac:dyDescent="0.3">
      <c r="A31" s="18" t="str">
        <v>Olt</v>
      </c>
      <c r="B31" s="20"/>
      <c r="C31" s="20"/>
      <c r="D31" s="20"/>
      <c r="E31" s="18" t="s">
        <v>57</v>
      </c>
      <c r="G31" s="15" t="e">
        <f t="shared" si="0"/>
        <v>#DIV/0!</v>
      </c>
    </row>
    <row r="32" spans="1:7" x14ac:dyDescent="0.3">
      <c r="A32" s="1" t="str">
        <v>Prahova</v>
      </c>
      <c r="B32" s="7">
        <v>0</v>
      </c>
      <c r="C32" s="7">
        <v>0</v>
      </c>
      <c r="D32" s="7">
        <v>0</v>
      </c>
      <c r="E32" s="1" t="s">
        <v>9</v>
      </c>
      <c r="G32" s="15" t="e">
        <f t="shared" si="0"/>
        <v>#DIV/0!</v>
      </c>
    </row>
    <row r="33" spans="1:7" x14ac:dyDescent="0.3">
      <c r="A33" s="1" t="str">
        <v>Satu Mare</v>
      </c>
      <c r="B33" s="6">
        <v>490.84</v>
      </c>
      <c r="C33" s="6">
        <v>13.32</v>
      </c>
      <c r="D33" s="6">
        <v>345.69</v>
      </c>
      <c r="E33" s="1" t="s">
        <v>7</v>
      </c>
      <c r="G33" s="15">
        <f t="shared" si="0"/>
        <v>0.41324280061683383</v>
      </c>
    </row>
    <row r="34" spans="1:7" x14ac:dyDescent="0.3">
      <c r="A34" s="1" t="str">
        <v>Sălaj</v>
      </c>
      <c r="B34" s="6">
        <v>459.53</v>
      </c>
      <c r="C34" s="6">
        <v>2.36</v>
      </c>
      <c r="D34" s="6">
        <v>292.45999999999998</v>
      </c>
      <c r="E34" s="1" t="s">
        <v>7</v>
      </c>
      <c r="G34" s="15">
        <f t="shared" si="0"/>
        <v>0.38891474620673144</v>
      </c>
    </row>
    <row r="35" spans="1:7" x14ac:dyDescent="0.3">
      <c r="A35" s="1" t="str">
        <v>Sibiu</v>
      </c>
      <c r="B35" s="7">
        <v>8.3870000000000005</v>
      </c>
      <c r="C35" s="6">
        <v>57.6907</v>
      </c>
      <c r="D35" s="6">
        <v>0</v>
      </c>
      <c r="E35" s="1" t="s">
        <v>8</v>
      </c>
      <c r="G35" s="15">
        <f t="shared" si="0"/>
        <v>0</v>
      </c>
    </row>
    <row r="36" spans="1:7" x14ac:dyDescent="0.3">
      <c r="A36" s="1" t="str">
        <v>Suceava</v>
      </c>
      <c r="B36" s="7">
        <v>296.97879999999998</v>
      </c>
      <c r="C36" s="6">
        <v>0</v>
      </c>
      <c r="D36" s="6">
        <v>40.148800000000001</v>
      </c>
      <c r="E36" s="1" t="s">
        <v>10</v>
      </c>
      <c r="G36" s="15">
        <f t="shared" si="0"/>
        <v>0.11909081309272811</v>
      </c>
    </row>
    <row r="37" spans="1:7" x14ac:dyDescent="0.3">
      <c r="A37" s="1" t="str">
        <v>Teleorman</v>
      </c>
      <c r="B37" s="7">
        <v>254.92529999999999</v>
      </c>
      <c r="C37" s="6">
        <v>127.5723</v>
      </c>
      <c r="D37" s="6">
        <v>91.075299999999999</v>
      </c>
      <c r="E37" s="1" t="s">
        <v>13</v>
      </c>
      <c r="G37" s="15">
        <f t="shared" si="0"/>
        <v>0.26322295394863482</v>
      </c>
    </row>
    <row r="38" spans="1:7" x14ac:dyDescent="0.3">
      <c r="A38" s="1" t="str">
        <v>Timiș</v>
      </c>
      <c r="B38" s="7">
        <v>1443.0894000000001</v>
      </c>
      <c r="C38" s="6">
        <v>1.2952999999999999</v>
      </c>
      <c r="D38" s="6">
        <v>227.14359999999999</v>
      </c>
      <c r="E38" s="1" t="s">
        <v>12</v>
      </c>
      <c r="G38" s="15">
        <f t="shared" si="0"/>
        <v>0.13599515756184913</v>
      </c>
    </row>
    <row r="39" spans="1:7" x14ac:dyDescent="0.3">
      <c r="A39" s="1" t="str">
        <v>Tulcea</v>
      </c>
      <c r="B39" s="6">
        <v>525.02</v>
      </c>
      <c r="C39" s="6">
        <v>455.54</v>
      </c>
      <c r="D39" s="6">
        <v>58.01</v>
      </c>
      <c r="E39" s="1" t="s">
        <v>6</v>
      </c>
      <c r="G39" s="15">
        <f t="shared" si="0"/>
        <v>9.9497452961254146E-2</v>
      </c>
    </row>
    <row r="40" spans="1:7" x14ac:dyDescent="0.3">
      <c r="A40" s="1" t="str">
        <v>Vaslui</v>
      </c>
      <c r="B40" s="6">
        <v>1197.1400000000001</v>
      </c>
      <c r="C40" s="6">
        <v>599.20000000000005</v>
      </c>
      <c r="D40" s="6">
        <v>252.47</v>
      </c>
      <c r="E40" s="1" t="s">
        <v>6</v>
      </c>
      <c r="G40" s="15">
        <f t="shared" si="0"/>
        <v>0.17416408551265511</v>
      </c>
    </row>
    <row r="41" spans="1:7" x14ac:dyDescent="0.3">
      <c r="A41" s="18" t="str">
        <v>Vâlcea</v>
      </c>
      <c r="B41" s="20"/>
      <c r="C41" s="20"/>
      <c r="D41" s="20"/>
      <c r="E41" s="18" t="s">
        <v>57</v>
      </c>
      <c r="G41" s="15" t="e">
        <f t="shared" si="0"/>
        <v>#DIV/0!</v>
      </c>
    </row>
    <row r="42" spans="1:7" x14ac:dyDescent="0.3">
      <c r="A42" s="1" t="str">
        <v>Vrancea</v>
      </c>
      <c r="B42" s="6">
        <v>222.35</v>
      </c>
      <c r="C42" s="6">
        <v>107.89</v>
      </c>
      <c r="D42" s="6">
        <v>40.159999999999997</v>
      </c>
      <c r="E42" s="1" t="s">
        <v>6</v>
      </c>
      <c r="G42" s="15">
        <f t="shared" si="0"/>
        <v>0.15298464820387794</v>
      </c>
    </row>
    <row r="43" spans="1:7" x14ac:dyDescent="0.3">
      <c r="A43" s="2" t="s">
        <v>3</v>
      </c>
      <c r="B43" s="9">
        <f>SUM(B2:B42)</f>
        <v>21079.957999999995</v>
      </c>
      <c r="C43" s="9">
        <f t="shared" ref="C43:D43" si="1">SUM(C2:C42)</f>
        <v>4710.4585999999999</v>
      </c>
      <c r="D43" s="9">
        <f t="shared" si="1"/>
        <v>3421.3553999999999</v>
      </c>
      <c r="E43" s="2"/>
      <c r="G43" s="15">
        <f t="shared" si="0"/>
        <v>0.13963967335726585</v>
      </c>
    </row>
    <row r="45" spans="1:7" x14ac:dyDescent="0.3">
      <c r="A45" s="22" t="s">
        <v>58</v>
      </c>
      <c r="B45" s="22"/>
    </row>
    <row r="46" spans="1:7" ht="41.4" customHeight="1" x14ac:dyDescent="0.3">
      <c r="A46" s="10" t="s">
        <v>60</v>
      </c>
      <c r="B46" s="11">
        <f>(B43+(1-G43)*C43)/COUNTA(B2:B42)</f>
        <v>661.38551841402818</v>
      </c>
      <c r="C46" s="23" t="s">
        <v>59</v>
      </c>
      <c r="D46" s="24"/>
      <c r="E46" s="24"/>
      <c r="F46" s="24"/>
      <c r="G46" s="24"/>
    </row>
    <row r="47" spans="1:7" ht="28.8" x14ac:dyDescent="0.3">
      <c r="A47" s="12" t="s">
        <v>61</v>
      </c>
      <c r="B47" s="13">
        <f>(B43+(1-G43)*C43)+B46*COUNTBLANK(B2:B42)</f>
        <v>27116.806254975156</v>
      </c>
      <c r="C47" s="23"/>
      <c r="D47" s="24"/>
      <c r="E47" s="24"/>
      <c r="F47" s="24"/>
      <c r="G47" s="24"/>
    </row>
    <row r="50" spans="1:7" x14ac:dyDescent="0.3">
      <c r="A50" s="1" t="s">
        <v>11</v>
      </c>
      <c r="B50" s="1">
        <f>SUMIF($E$8:$E$42,A50,$B$8:$B$42)</f>
        <v>218.3723</v>
      </c>
      <c r="C50" s="1">
        <f>SUMIF($E$8:$E$42,A50,$C$8:$C$42)</f>
        <v>37.041400000000003</v>
      </c>
      <c r="D50" s="1">
        <f>SUMIF($E$8:$E$42,A50,$D$8:$D$42)</f>
        <v>146.30710000000002</v>
      </c>
      <c r="E50" s="16"/>
      <c r="G50" s="17"/>
    </row>
    <row r="51" spans="1:7" x14ac:dyDescent="0.3">
      <c r="A51" s="1" t="s">
        <v>7</v>
      </c>
      <c r="B51" s="1">
        <f t="shared" ref="B51:B57" si="2">SUMIF($E$8:$E$42,A51,$B$8:$B$42)</f>
        <v>950.36999999999989</v>
      </c>
      <c r="C51" s="1">
        <f t="shared" ref="C51:C57" si="3">SUMIF($E$8:$E$42,A51,$C$8:$C$42)</f>
        <v>15.68</v>
      </c>
      <c r="D51" s="1">
        <f t="shared" ref="D51:D57" si="4">SUMIF($E$8:$E$42,A51,$D$8:$D$42)</f>
        <v>638.15</v>
      </c>
      <c r="E51" s="16"/>
      <c r="G51" s="17"/>
    </row>
    <row r="52" spans="1:7" x14ac:dyDescent="0.3">
      <c r="A52" s="1" t="s">
        <v>9</v>
      </c>
      <c r="B52" s="1">
        <f t="shared" si="2"/>
        <v>23.4633</v>
      </c>
      <c r="C52" s="1">
        <f t="shared" si="3"/>
        <v>40.0062</v>
      </c>
      <c r="D52" s="1">
        <f t="shared" si="4"/>
        <v>2.2967</v>
      </c>
      <c r="E52" s="16"/>
      <c r="G52" s="17"/>
    </row>
    <row r="53" spans="1:7" x14ac:dyDescent="0.3">
      <c r="A53" s="1" t="s">
        <v>10</v>
      </c>
      <c r="B53" s="1">
        <f t="shared" si="2"/>
        <v>2445.6644000000001</v>
      </c>
      <c r="C53" s="1">
        <f t="shared" si="3"/>
        <v>451.03269999999998</v>
      </c>
      <c r="D53" s="1">
        <f t="shared" si="4"/>
        <v>227.83679999999998</v>
      </c>
      <c r="E53" s="16"/>
      <c r="G53" s="17"/>
    </row>
    <row r="54" spans="1:7" x14ac:dyDescent="0.3">
      <c r="A54" s="1" t="s">
        <v>6</v>
      </c>
      <c r="B54" s="1">
        <f t="shared" si="2"/>
        <v>4314.2800000000007</v>
      </c>
      <c r="C54" s="1">
        <f t="shared" si="3"/>
        <v>1970.0800000000002</v>
      </c>
      <c r="D54" s="1">
        <f t="shared" si="4"/>
        <v>542.74</v>
      </c>
      <c r="E54" s="16"/>
      <c r="G54" s="17"/>
    </row>
    <row r="55" spans="1:7" x14ac:dyDescent="0.3">
      <c r="A55" s="1" t="s">
        <v>8</v>
      </c>
      <c r="B55" s="1">
        <f t="shared" si="2"/>
        <v>544.89280000000008</v>
      </c>
      <c r="C55" s="1">
        <f t="shared" si="3"/>
        <v>133.77770000000001</v>
      </c>
      <c r="D55" s="1">
        <f t="shared" si="4"/>
        <v>1.7661000000000002</v>
      </c>
      <c r="E55" s="16"/>
      <c r="G55" s="17"/>
    </row>
    <row r="56" spans="1:7" x14ac:dyDescent="0.3">
      <c r="A56" s="1" t="s">
        <v>12</v>
      </c>
      <c r="B56" s="1">
        <f t="shared" si="2"/>
        <v>2668.4809</v>
      </c>
      <c r="C56" s="1">
        <f t="shared" si="3"/>
        <v>19.291600000000003</v>
      </c>
      <c r="D56" s="1">
        <f t="shared" si="4"/>
        <v>250.9948</v>
      </c>
      <c r="E56" s="16"/>
      <c r="G56" s="17"/>
    </row>
    <row r="57" spans="1:7" x14ac:dyDescent="0.3">
      <c r="A57" s="1" t="s">
        <v>13</v>
      </c>
      <c r="B57" s="1">
        <f t="shared" si="2"/>
        <v>3819.3890000000001</v>
      </c>
      <c r="C57" s="1">
        <f t="shared" si="3"/>
        <v>1348.4834000000001</v>
      </c>
      <c r="D57" s="1">
        <f t="shared" si="4"/>
        <v>763.07569999999998</v>
      </c>
      <c r="E57" s="16"/>
      <c r="G57" s="17"/>
    </row>
  </sheetData>
  <autoFilter ref="A1:G1" xr:uid="{776C489B-3178-41E5-8FA2-48CEDEBE8718}"/>
  <mergeCells count="2">
    <mergeCell ref="A45:B45"/>
    <mergeCell ref="C46:G47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2F6F-B905-481C-9AF4-448DDC14D8D2}">
  <dimension ref="A1:A43"/>
  <sheetViews>
    <sheetView topLeftCell="A19" workbookViewId="0">
      <selection activeCell="D22" sqref="D22"/>
    </sheetView>
  </sheetViews>
  <sheetFormatPr defaultRowHeight="14.4" x14ac:dyDescent="0.3"/>
  <cols>
    <col min="1" max="1" width="13.6640625" bestFit="1" customWidth="1"/>
  </cols>
  <sheetData>
    <row r="1" spans="1:1" x14ac:dyDescent="0.3">
      <c r="A1" s="2" t="s">
        <v>14</v>
      </c>
    </row>
    <row r="2" spans="1:1" x14ac:dyDescent="0.3">
      <c r="A2" s="1" t="s">
        <v>15</v>
      </c>
    </row>
    <row r="3" spans="1:1" x14ac:dyDescent="0.3">
      <c r="A3" s="1" t="s">
        <v>16</v>
      </c>
    </row>
    <row r="4" spans="1:1" x14ac:dyDescent="0.3">
      <c r="A4" s="1" t="s">
        <v>17</v>
      </c>
    </row>
    <row r="5" spans="1:1" x14ac:dyDescent="0.3">
      <c r="A5" s="1" t="s">
        <v>18</v>
      </c>
    </row>
    <row r="6" spans="1:1" x14ac:dyDescent="0.3">
      <c r="A6" s="1" t="s">
        <v>19</v>
      </c>
    </row>
    <row r="7" spans="1:1" x14ac:dyDescent="0.3">
      <c r="A7" s="1" t="s">
        <v>20</v>
      </c>
    </row>
    <row r="8" spans="1:1" x14ac:dyDescent="0.3">
      <c r="A8" s="1" t="s">
        <v>21</v>
      </c>
    </row>
    <row r="9" spans="1:1" x14ac:dyDescent="0.3">
      <c r="A9" s="1" t="s">
        <v>22</v>
      </c>
    </row>
    <row r="10" spans="1:1" x14ac:dyDescent="0.3">
      <c r="A10" s="1" t="s">
        <v>23</v>
      </c>
    </row>
    <row r="11" spans="1:1" x14ac:dyDescent="0.3">
      <c r="A11" s="1" t="s">
        <v>24</v>
      </c>
    </row>
    <row r="12" spans="1:1" x14ac:dyDescent="0.3">
      <c r="A12" s="1" t="s">
        <v>25</v>
      </c>
    </row>
    <row r="13" spans="1:1" x14ac:dyDescent="0.3">
      <c r="A13" s="1" t="s">
        <v>26</v>
      </c>
    </row>
    <row r="14" spans="1:1" x14ac:dyDescent="0.3">
      <c r="A14" s="1" t="s">
        <v>27</v>
      </c>
    </row>
    <row r="15" spans="1:1" x14ac:dyDescent="0.3">
      <c r="A15" s="1" t="s">
        <v>28</v>
      </c>
    </row>
    <row r="16" spans="1:1" x14ac:dyDescent="0.3">
      <c r="A16" s="1" t="s">
        <v>29</v>
      </c>
    </row>
    <row r="17" spans="1:1" x14ac:dyDescent="0.3">
      <c r="A17" s="1" t="s">
        <v>30</v>
      </c>
    </row>
    <row r="18" spans="1:1" x14ac:dyDescent="0.3">
      <c r="A18" s="1" t="s">
        <v>31</v>
      </c>
    </row>
    <row r="19" spans="1:1" x14ac:dyDescent="0.3">
      <c r="A19" s="1" t="s">
        <v>32</v>
      </c>
    </row>
    <row r="20" spans="1:1" x14ac:dyDescent="0.3">
      <c r="A20" s="1" t="s">
        <v>33</v>
      </c>
    </row>
    <row r="21" spans="1:1" x14ac:dyDescent="0.3">
      <c r="A21" s="1" t="s">
        <v>34</v>
      </c>
    </row>
    <row r="22" spans="1:1" x14ac:dyDescent="0.3">
      <c r="A22" s="1" t="s">
        <v>35</v>
      </c>
    </row>
    <row r="23" spans="1:1" x14ac:dyDescent="0.3">
      <c r="A23" s="1" t="s">
        <v>36</v>
      </c>
    </row>
    <row r="24" spans="1:1" x14ac:dyDescent="0.3">
      <c r="A24" s="1" t="s">
        <v>37</v>
      </c>
    </row>
    <row r="25" spans="1:1" x14ac:dyDescent="0.3">
      <c r="A25" s="1" t="s">
        <v>38</v>
      </c>
    </row>
    <row r="26" spans="1:1" x14ac:dyDescent="0.3">
      <c r="A26" s="1" t="s">
        <v>39</v>
      </c>
    </row>
    <row r="27" spans="1:1" x14ac:dyDescent="0.3">
      <c r="A27" s="1" t="s">
        <v>40</v>
      </c>
    </row>
    <row r="28" spans="1:1" x14ac:dyDescent="0.3">
      <c r="A28" s="1" t="s">
        <v>41</v>
      </c>
    </row>
    <row r="29" spans="1:1" x14ac:dyDescent="0.3">
      <c r="A29" s="1" t="s">
        <v>42</v>
      </c>
    </row>
    <row r="30" spans="1:1" x14ac:dyDescent="0.3">
      <c r="A30" s="1" t="s">
        <v>43</v>
      </c>
    </row>
    <row r="31" spans="1:1" x14ac:dyDescent="0.3">
      <c r="A31" s="1" t="s">
        <v>44</v>
      </c>
    </row>
    <row r="32" spans="1:1" x14ac:dyDescent="0.3">
      <c r="A32" s="1" t="s">
        <v>45</v>
      </c>
    </row>
    <row r="33" spans="1:1" x14ac:dyDescent="0.3">
      <c r="A33" s="1" t="s">
        <v>46</v>
      </c>
    </row>
    <row r="34" spans="1:1" x14ac:dyDescent="0.3">
      <c r="A34" s="1" t="s">
        <v>47</v>
      </c>
    </row>
    <row r="35" spans="1:1" x14ac:dyDescent="0.3">
      <c r="A35" s="1" t="s">
        <v>48</v>
      </c>
    </row>
    <row r="36" spans="1:1" x14ac:dyDescent="0.3">
      <c r="A36" s="1" t="s">
        <v>49</v>
      </c>
    </row>
    <row r="37" spans="1:1" x14ac:dyDescent="0.3">
      <c r="A37" s="1" t="s">
        <v>50</v>
      </c>
    </row>
    <row r="38" spans="1:1" x14ac:dyDescent="0.3">
      <c r="A38" s="1" t="s">
        <v>51</v>
      </c>
    </row>
    <row r="39" spans="1:1" x14ac:dyDescent="0.3">
      <c r="A39" s="1" t="s">
        <v>52</v>
      </c>
    </row>
    <row r="40" spans="1:1" x14ac:dyDescent="0.3">
      <c r="A40" s="1" t="s">
        <v>53</v>
      </c>
    </row>
    <row r="41" spans="1:1" x14ac:dyDescent="0.3">
      <c r="A41" s="1" t="s">
        <v>54</v>
      </c>
    </row>
    <row r="42" spans="1:1" x14ac:dyDescent="0.3">
      <c r="A42" s="1" t="s">
        <v>55</v>
      </c>
    </row>
    <row r="43" spans="1:1" x14ac:dyDescent="0.3">
      <c r="A4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Proiecte</vt:lpstr>
      <vt:lpstr>nomenclatoare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Horia Darastean</dc:creator>
  <cp:lastModifiedBy>Aurelian VASILE</cp:lastModifiedBy>
  <dcterms:created xsi:type="dcterms:W3CDTF">2025-08-05T11:54:24Z</dcterms:created>
  <dcterms:modified xsi:type="dcterms:W3CDTF">2025-08-18T12:05:19Z</dcterms:modified>
</cp:coreProperties>
</file>