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urelianVASILE\Downloads\"/>
    </mc:Choice>
  </mc:AlternateContent>
  <xr:revisionPtr revIDLastSave="0" documentId="13_ncr:1_{328D8A0A-6DF0-4BE2-9FA9-C21FF2B4A671}" xr6:coauthVersionLast="47" xr6:coauthVersionMax="47" xr10:uidLastSave="{00000000-0000-0000-0000-000000000000}"/>
  <bookViews>
    <workbookView xWindow="-51720" yWindow="-120" windowWidth="51840" windowHeight="21120" activeTab="1" xr2:uid="{00000000-000D-0000-FFFF-FFFF00000000}"/>
  </bookViews>
  <sheets>
    <sheet name="Grafice" sheetId="1" r:id="rId1"/>
    <sheet name="Analize" sheetId="2" r:id="rId2"/>
    <sheet name="acorduri de mediu impaduriri" sheetId="3" r:id="rId3"/>
    <sheet name="nomenclatoare" sheetId="5" r:id="rId4"/>
  </sheets>
  <definedNames>
    <definedName name="_xlnm._FilterDatabase" localSheetId="2" hidden="1">'acorduri de mediu impaduriri'!$A$1:$K$3002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62" i="1"/>
  <c r="B46" i="2"/>
  <c r="S12" i="2" l="1"/>
  <c r="S15" i="2"/>
  <c r="S19" i="2"/>
  <c r="S21" i="2"/>
  <c r="S22" i="2"/>
  <c r="S26" i="2"/>
  <c r="S29" i="2"/>
  <c r="S31" i="2"/>
  <c r="S34" i="2"/>
  <c r="S41" i="2"/>
  <c r="E2" i="2" l="1"/>
  <c r="K3002" i="3"/>
  <c r="J3002" i="3"/>
  <c r="I3002" i="3"/>
  <c r="K3001" i="3"/>
  <c r="J3001" i="3"/>
  <c r="I3001" i="3"/>
  <c r="K3000" i="3"/>
  <c r="J3000" i="3"/>
  <c r="I3000" i="3"/>
  <c r="H3000" i="3" s="1"/>
  <c r="K2999" i="3"/>
  <c r="J2999" i="3"/>
  <c r="I2999" i="3"/>
  <c r="K2998" i="3"/>
  <c r="J2998" i="3"/>
  <c r="I2998" i="3"/>
  <c r="K2997" i="3"/>
  <c r="J2997" i="3"/>
  <c r="I2997" i="3"/>
  <c r="K2996" i="3"/>
  <c r="J2996" i="3"/>
  <c r="I2996" i="3"/>
  <c r="H2996" i="3" s="1"/>
  <c r="K2995" i="3"/>
  <c r="J2995" i="3"/>
  <c r="I2995" i="3"/>
  <c r="K2994" i="3"/>
  <c r="J2994" i="3"/>
  <c r="I2994" i="3"/>
  <c r="K2993" i="3"/>
  <c r="J2993" i="3"/>
  <c r="I2993" i="3"/>
  <c r="K2992" i="3"/>
  <c r="J2992" i="3"/>
  <c r="I2992" i="3"/>
  <c r="K2991" i="3"/>
  <c r="J2991" i="3"/>
  <c r="I2991" i="3"/>
  <c r="K2990" i="3"/>
  <c r="J2990" i="3"/>
  <c r="I2990" i="3"/>
  <c r="K2989" i="3"/>
  <c r="J2989" i="3"/>
  <c r="I2989" i="3"/>
  <c r="K2988" i="3"/>
  <c r="J2988" i="3"/>
  <c r="I2988" i="3"/>
  <c r="K2987" i="3"/>
  <c r="J2987" i="3"/>
  <c r="I2987" i="3"/>
  <c r="K2986" i="3"/>
  <c r="J2986" i="3"/>
  <c r="I2986" i="3"/>
  <c r="K2985" i="3"/>
  <c r="J2985" i="3"/>
  <c r="I2985" i="3"/>
  <c r="K2984" i="3"/>
  <c r="J2984" i="3"/>
  <c r="I2984" i="3"/>
  <c r="K2983" i="3"/>
  <c r="J2983" i="3"/>
  <c r="I2983" i="3"/>
  <c r="K2982" i="3"/>
  <c r="J2982" i="3"/>
  <c r="I2982" i="3"/>
  <c r="K2981" i="3"/>
  <c r="J2981" i="3"/>
  <c r="I2981" i="3"/>
  <c r="K2980" i="3"/>
  <c r="J2980" i="3"/>
  <c r="I2980" i="3"/>
  <c r="H2980" i="3" s="1"/>
  <c r="K2979" i="3"/>
  <c r="J2979" i="3"/>
  <c r="I2979" i="3"/>
  <c r="K2978" i="3"/>
  <c r="J2978" i="3"/>
  <c r="I2978" i="3"/>
  <c r="K2977" i="3"/>
  <c r="J2977" i="3"/>
  <c r="I2977" i="3"/>
  <c r="K2976" i="3"/>
  <c r="J2976" i="3"/>
  <c r="I2976" i="3"/>
  <c r="K2975" i="3"/>
  <c r="J2975" i="3"/>
  <c r="I2975" i="3"/>
  <c r="K2974" i="3"/>
  <c r="J2974" i="3"/>
  <c r="I2974" i="3"/>
  <c r="K2973" i="3"/>
  <c r="J2973" i="3"/>
  <c r="I2973" i="3"/>
  <c r="K2972" i="3"/>
  <c r="J2972" i="3"/>
  <c r="I2972" i="3"/>
  <c r="K2971" i="3"/>
  <c r="J2971" i="3"/>
  <c r="I2971" i="3"/>
  <c r="K2970" i="3"/>
  <c r="J2970" i="3"/>
  <c r="I2970" i="3"/>
  <c r="K2969" i="3"/>
  <c r="J2969" i="3"/>
  <c r="I2969" i="3"/>
  <c r="K2968" i="3"/>
  <c r="J2968" i="3"/>
  <c r="I2968" i="3"/>
  <c r="H2968" i="3" s="1"/>
  <c r="K2967" i="3"/>
  <c r="J2967" i="3"/>
  <c r="I2967" i="3"/>
  <c r="K2966" i="3"/>
  <c r="J2966" i="3"/>
  <c r="I2966" i="3"/>
  <c r="K2965" i="3"/>
  <c r="J2965" i="3"/>
  <c r="I2965" i="3"/>
  <c r="K2964" i="3"/>
  <c r="J2964" i="3"/>
  <c r="I2964" i="3"/>
  <c r="H2964" i="3" s="1"/>
  <c r="K2963" i="3"/>
  <c r="J2963" i="3"/>
  <c r="I2963" i="3"/>
  <c r="K2962" i="3"/>
  <c r="J2962" i="3"/>
  <c r="I2962" i="3"/>
  <c r="H2962" i="3" s="1"/>
  <c r="K2961" i="3"/>
  <c r="J2961" i="3"/>
  <c r="I2961" i="3"/>
  <c r="K2960" i="3"/>
  <c r="J2960" i="3"/>
  <c r="I2960" i="3"/>
  <c r="K2959" i="3"/>
  <c r="J2959" i="3"/>
  <c r="I2959" i="3"/>
  <c r="K2958" i="3"/>
  <c r="J2958" i="3"/>
  <c r="I2958" i="3"/>
  <c r="K2957" i="3"/>
  <c r="J2957" i="3"/>
  <c r="I2957" i="3"/>
  <c r="K2956" i="3"/>
  <c r="J2956" i="3"/>
  <c r="I2956" i="3"/>
  <c r="K2955" i="3"/>
  <c r="J2955" i="3"/>
  <c r="I2955" i="3"/>
  <c r="K2954" i="3"/>
  <c r="J2954" i="3"/>
  <c r="I2954" i="3"/>
  <c r="H2954" i="3" s="1"/>
  <c r="K2953" i="3"/>
  <c r="J2953" i="3"/>
  <c r="I2953" i="3"/>
  <c r="K2952" i="3"/>
  <c r="J2952" i="3"/>
  <c r="I2952" i="3"/>
  <c r="K2951" i="3"/>
  <c r="J2951" i="3"/>
  <c r="I2951" i="3"/>
  <c r="K2950" i="3"/>
  <c r="J2950" i="3"/>
  <c r="I2950" i="3"/>
  <c r="H2950" i="3" s="1"/>
  <c r="K2949" i="3"/>
  <c r="J2949" i="3"/>
  <c r="I2949" i="3"/>
  <c r="K2948" i="3"/>
  <c r="J2948" i="3"/>
  <c r="I2948" i="3"/>
  <c r="K2947" i="3"/>
  <c r="J2947" i="3"/>
  <c r="I2947" i="3"/>
  <c r="K2946" i="3"/>
  <c r="J2946" i="3"/>
  <c r="I2946" i="3"/>
  <c r="H2946" i="3" s="1"/>
  <c r="K2945" i="3"/>
  <c r="J2945" i="3"/>
  <c r="I2945" i="3"/>
  <c r="K2944" i="3"/>
  <c r="J2944" i="3"/>
  <c r="I2944" i="3"/>
  <c r="K2943" i="3"/>
  <c r="J2943" i="3"/>
  <c r="I2943" i="3"/>
  <c r="K2942" i="3"/>
  <c r="J2942" i="3"/>
  <c r="I2942" i="3"/>
  <c r="H2942" i="3" s="1"/>
  <c r="K2941" i="3"/>
  <c r="J2941" i="3"/>
  <c r="I2941" i="3"/>
  <c r="K2940" i="3"/>
  <c r="J2940" i="3"/>
  <c r="I2940" i="3"/>
  <c r="K2939" i="3"/>
  <c r="J2939" i="3"/>
  <c r="I2939" i="3"/>
  <c r="K2938" i="3"/>
  <c r="J2938" i="3"/>
  <c r="I2938" i="3"/>
  <c r="H2938" i="3" s="1"/>
  <c r="K2937" i="3"/>
  <c r="J2937" i="3"/>
  <c r="I2937" i="3"/>
  <c r="K2936" i="3"/>
  <c r="J2936" i="3"/>
  <c r="I2936" i="3"/>
  <c r="K2935" i="3"/>
  <c r="J2935" i="3"/>
  <c r="I2935" i="3"/>
  <c r="K2934" i="3"/>
  <c r="J2934" i="3"/>
  <c r="I2934" i="3"/>
  <c r="K2933" i="3"/>
  <c r="J2933" i="3"/>
  <c r="I2933" i="3"/>
  <c r="K2932" i="3"/>
  <c r="J2932" i="3"/>
  <c r="I2932" i="3"/>
  <c r="K2931" i="3"/>
  <c r="J2931" i="3"/>
  <c r="I2931" i="3"/>
  <c r="K2930" i="3"/>
  <c r="J2930" i="3"/>
  <c r="I2930" i="3"/>
  <c r="H2930" i="3" s="1"/>
  <c r="K2929" i="3"/>
  <c r="J2929" i="3"/>
  <c r="I2929" i="3"/>
  <c r="K2928" i="3"/>
  <c r="J2928" i="3"/>
  <c r="I2928" i="3"/>
  <c r="H2928" i="3" s="1"/>
  <c r="K2927" i="3"/>
  <c r="J2927" i="3"/>
  <c r="I2927" i="3"/>
  <c r="K2926" i="3"/>
  <c r="J2926" i="3"/>
  <c r="I2926" i="3"/>
  <c r="K2925" i="3"/>
  <c r="J2925" i="3"/>
  <c r="I2925" i="3"/>
  <c r="K2924" i="3"/>
  <c r="J2924" i="3"/>
  <c r="I2924" i="3"/>
  <c r="K2923" i="3"/>
  <c r="J2923" i="3"/>
  <c r="I2923" i="3"/>
  <c r="K2922" i="3"/>
  <c r="J2922" i="3"/>
  <c r="I2922" i="3"/>
  <c r="K2921" i="3"/>
  <c r="J2921" i="3"/>
  <c r="I2921" i="3"/>
  <c r="K2920" i="3"/>
  <c r="J2920" i="3"/>
  <c r="I2920" i="3"/>
  <c r="K2919" i="3"/>
  <c r="J2919" i="3"/>
  <c r="I2919" i="3"/>
  <c r="K2918" i="3"/>
  <c r="J2918" i="3"/>
  <c r="I2918" i="3"/>
  <c r="K2917" i="3"/>
  <c r="J2917" i="3"/>
  <c r="I2917" i="3"/>
  <c r="K2916" i="3"/>
  <c r="J2916" i="3"/>
  <c r="I2916" i="3"/>
  <c r="K2915" i="3"/>
  <c r="J2915" i="3"/>
  <c r="I2915" i="3"/>
  <c r="K2914" i="3"/>
  <c r="J2914" i="3"/>
  <c r="I2914" i="3"/>
  <c r="K2913" i="3"/>
  <c r="J2913" i="3"/>
  <c r="I2913" i="3"/>
  <c r="K2912" i="3"/>
  <c r="J2912" i="3"/>
  <c r="I2912" i="3"/>
  <c r="H2912" i="3" s="1"/>
  <c r="K2911" i="3"/>
  <c r="J2911" i="3"/>
  <c r="I2911" i="3"/>
  <c r="K2910" i="3"/>
  <c r="J2910" i="3"/>
  <c r="I2910" i="3"/>
  <c r="K2909" i="3"/>
  <c r="J2909" i="3"/>
  <c r="I2909" i="3"/>
  <c r="K2908" i="3"/>
  <c r="J2908" i="3"/>
  <c r="I2908" i="3"/>
  <c r="K2907" i="3"/>
  <c r="J2907" i="3"/>
  <c r="I2907" i="3"/>
  <c r="K2906" i="3"/>
  <c r="J2906" i="3"/>
  <c r="I2906" i="3"/>
  <c r="K2905" i="3"/>
  <c r="J2905" i="3"/>
  <c r="I2905" i="3"/>
  <c r="K2904" i="3"/>
  <c r="J2904" i="3"/>
  <c r="I2904" i="3"/>
  <c r="K2903" i="3"/>
  <c r="J2903" i="3"/>
  <c r="I2903" i="3"/>
  <c r="H2903" i="3" s="1"/>
  <c r="K2902" i="3"/>
  <c r="J2902" i="3"/>
  <c r="I2902" i="3"/>
  <c r="K2901" i="3"/>
  <c r="J2901" i="3"/>
  <c r="I2901" i="3"/>
  <c r="K2900" i="3"/>
  <c r="J2900" i="3"/>
  <c r="I2900" i="3"/>
  <c r="K2899" i="3"/>
  <c r="J2899" i="3"/>
  <c r="I2899" i="3"/>
  <c r="H2899" i="3" s="1"/>
  <c r="K2898" i="3"/>
  <c r="J2898" i="3"/>
  <c r="I2898" i="3"/>
  <c r="K2897" i="3"/>
  <c r="J2897" i="3"/>
  <c r="I2897" i="3"/>
  <c r="K2896" i="3"/>
  <c r="J2896" i="3"/>
  <c r="I2896" i="3"/>
  <c r="K2895" i="3"/>
  <c r="J2895" i="3"/>
  <c r="I2895" i="3"/>
  <c r="H2895" i="3" s="1"/>
  <c r="K2894" i="3"/>
  <c r="J2894" i="3"/>
  <c r="I2894" i="3"/>
  <c r="K2893" i="3"/>
  <c r="J2893" i="3"/>
  <c r="I2893" i="3"/>
  <c r="K2892" i="3"/>
  <c r="J2892" i="3"/>
  <c r="I2892" i="3"/>
  <c r="H2892" i="3" s="1"/>
  <c r="K2891" i="3"/>
  <c r="J2891" i="3"/>
  <c r="I2891" i="3"/>
  <c r="K2890" i="3"/>
  <c r="J2890" i="3"/>
  <c r="I2890" i="3"/>
  <c r="H2890" i="3" s="1"/>
  <c r="K2889" i="3"/>
  <c r="J2889" i="3"/>
  <c r="I2889" i="3"/>
  <c r="K2888" i="3"/>
  <c r="J2888" i="3"/>
  <c r="I2888" i="3"/>
  <c r="K2887" i="3"/>
  <c r="J2887" i="3"/>
  <c r="I2887" i="3"/>
  <c r="K2886" i="3"/>
  <c r="J2886" i="3"/>
  <c r="I2886" i="3"/>
  <c r="K2885" i="3"/>
  <c r="J2885" i="3"/>
  <c r="I2885" i="3"/>
  <c r="K2884" i="3"/>
  <c r="J2884" i="3"/>
  <c r="I2884" i="3"/>
  <c r="K2883" i="3"/>
  <c r="J2883" i="3"/>
  <c r="I2883" i="3"/>
  <c r="K2882" i="3"/>
  <c r="J2882" i="3"/>
  <c r="I2882" i="3"/>
  <c r="H2882" i="3" s="1"/>
  <c r="K2881" i="3"/>
  <c r="J2881" i="3"/>
  <c r="I2881" i="3"/>
  <c r="K2880" i="3"/>
  <c r="J2880" i="3"/>
  <c r="I2880" i="3"/>
  <c r="K2879" i="3"/>
  <c r="J2879" i="3"/>
  <c r="I2879" i="3"/>
  <c r="K2878" i="3"/>
  <c r="J2878" i="3"/>
  <c r="I2878" i="3"/>
  <c r="H2878" i="3" s="1"/>
  <c r="K2877" i="3"/>
  <c r="J2877" i="3"/>
  <c r="I2877" i="3"/>
  <c r="K2876" i="3"/>
  <c r="J2876" i="3"/>
  <c r="I2876" i="3"/>
  <c r="K2875" i="3"/>
  <c r="J2875" i="3"/>
  <c r="I2875" i="3"/>
  <c r="K2874" i="3"/>
  <c r="J2874" i="3"/>
  <c r="I2874" i="3"/>
  <c r="H2874" i="3" s="1"/>
  <c r="K2873" i="3"/>
  <c r="J2873" i="3"/>
  <c r="I2873" i="3"/>
  <c r="K2872" i="3"/>
  <c r="J2872" i="3"/>
  <c r="I2872" i="3"/>
  <c r="H2872" i="3" s="1"/>
  <c r="K2871" i="3"/>
  <c r="J2871" i="3"/>
  <c r="I2871" i="3"/>
  <c r="K2870" i="3"/>
  <c r="J2870" i="3"/>
  <c r="I2870" i="3"/>
  <c r="K2869" i="3"/>
  <c r="J2869" i="3"/>
  <c r="I2869" i="3"/>
  <c r="K2868" i="3"/>
  <c r="J2868" i="3"/>
  <c r="I2868" i="3"/>
  <c r="K2867" i="3"/>
  <c r="J2867" i="3"/>
  <c r="I2867" i="3"/>
  <c r="K2866" i="3"/>
  <c r="J2866" i="3"/>
  <c r="I2866" i="3"/>
  <c r="K2865" i="3"/>
  <c r="J2865" i="3"/>
  <c r="I2865" i="3"/>
  <c r="K2864" i="3"/>
  <c r="J2864" i="3"/>
  <c r="I2864" i="3"/>
  <c r="K2863" i="3"/>
  <c r="J2863" i="3"/>
  <c r="I2863" i="3"/>
  <c r="K2862" i="3"/>
  <c r="J2862" i="3"/>
  <c r="I2862" i="3"/>
  <c r="H2862" i="3" s="1"/>
  <c r="K2861" i="3"/>
  <c r="J2861" i="3"/>
  <c r="I2861" i="3"/>
  <c r="K2860" i="3"/>
  <c r="J2860" i="3"/>
  <c r="I2860" i="3"/>
  <c r="H2860" i="3" s="1"/>
  <c r="K2859" i="3"/>
  <c r="J2859" i="3"/>
  <c r="I2859" i="3"/>
  <c r="K2858" i="3"/>
  <c r="J2858" i="3"/>
  <c r="I2858" i="3"/>
  <c r="K2857" i="3"/>
  <c r="J2857" i="3"/>
  <c r="I2857" i="3"/>
  <c r="K2856" i="3"/>
  <c r="J2856" i="3"/>
  <c r="I2856" i="3"/>
  <c r="H2856" i="3" s="1"/>
  <c r="K2855" i="3"/>
  <c r="J2855" i="3"/>
  <c r="I2855" i="3"/>
  <c r="K2854" i="3"/>
  <c r="J2854" i="3"/>
  <c r="I2854" i="3"/>
  <c r="K2853" i="3"/>
  <c r="J2853" i="3"/>
  <c r="I2853" i="3"/>
  <c r="K2852" i="3"/>
  <c r="J2852" i="3"/>
  <c r="I2852" i="3"/>
  <c r="H2852" i="3" s="1"/>
  <c r="K2851" i="3"/>
  <c r="J2851" i="3"/>
  <c r="I2851" i="3"/>
  <c r="K2850" i="3"/>
  <c r="J2850" i="3"/>
  <c r="I2850" i="3"/>
  <c r="K2849" i="3"/>
  <c r="J2849" i="3"/>
  <c r="I2849" i="3"/>
  <c r="K2848" i="3"/>
  <c r="J2848" i="3"/>
  <c r="I2848" i="3"/>
  <c r="H2848" i="3" s="1"/>
  <c r="K2847" i="3"/>
  <c r="J2847" i="3"/>
  <c r="I2847" i="3"/>
  <c r="H2847" i="3" s="1"/>
  <c r="K2846" i="3"/>
  <c r="J2846" i="3"/>
  <c r="I2846" i="3"/>
  <c r="K2845" i="3"/>
  <c r="J2845" i="3"/>
  <c r="I2845" i="3"/>
  <c r="K2844" i="3"/>
  <c r="J2844" i="3"/>
  <c r="I2844" i="3"/>
  <c r="K2843" i="3"/>
  <c r="J2843" i="3"/>
  <c r="I2843" i="3"/>
  <c r="K2842" i="3"/>
  <c r="J2842" i="3"/>
  <c r="I2842" i="3"/>
  <c r="K2841" i="3"/>
  <c r="J2841" i="3"/>
  <c r="I2841" i="3"/>
  <c r="K2840" i="3"/>
  <c r="J2840" i="3"/>
  <c r="I2840" i="3"/>
  <c r="K2839" i="3"/>
  <c r="J2839" i="3"/>
  <c r="I2839" i="3"/>
  <c r="K2838" i="3"/>
  <c r="J2838" i="3"/>
  <c r="I2838" i="3"/>
  <c r="K2837" i="3"/>
  <c r="J2837" i="3"/>
  <c r="I2837" i="3"/>
  <c r="K2836" i="3"/>
  <c r="J2836" i="3"/>
  <c r="I2836" i="3"/>
  <c r="K2835" i="3"/>
  <c r="J2835" i="3"/>
  <c r="I2835" i="3"/>
  <c r="H2835" i="3" s="1"/>
  <c r="K2834" i="3"/>
  <c r="J2834" i="3"/>
  <c r="I2834" i="3"/>
  <c r="K2833" i="3"/>
  <c r="J2833" i="3"/>
  <c r="I2833" i="3"/>
  <c r="K2832" i="3"/>
  <c r="J2832" i="3"/>
  <c r="I2832" i="3"/>
  <c r="K2831" i="3"/>
  <c r="J2831" i="3"/>
  <c r="I2831" i="3"/>
  <c r="K2830" i="3"/>
  <c r="J2830" i="3"/>
  <c r="I2830" i="3"/>
  <c r="K2829" i="3"/>
  <c r="J2829" i="3"/>
  <c r="I2829" i="3"/>
  <c r="K2828" i="3"/>
  <c r="J2828" i="3"/>
  <c r="I2828" i="3"/>
  <c r="H2828" i="3" s="1"/>
  <c r="K2827" i="3"/>
  <c r="J2827" i="3"/>
  <c r="I2827" i="3"/>
  <c r="K2826" i="3"/>
  <c r="J2826" i="3"/>
  <c r="I2826" i="3"/>
  <c r="K2825" i="3"/>
  <c r="J2825" i="3"/>
  <c r="I2825" i="3"/>
  <c r="K2824" i="3"/>
  <c r="J2824" i="3"/>
  <c r="I2824" i="3"/>
  <c r="H2824" i="3" s="1"/>
  <c r="K2823" i="3"/>
  <c r="J2823" i="3"/>
  <c r="I2823" i="3"/>
  <c r="K2822" i="3"/>
  <c r="J2822" i="3"/>
  <c r="I2822" i="3"/>
  <c r="K2821" i="3"/>
  <c r="J2821" i="3"/>
  <c r="I2821" i="3"/>
  <c r="K2820" i="3"/>
  <c r="J2820" i="3"/>
  <c r="I2820" i="3"/>
  <c r="H2820" i="3" s="1"/>
  <c r="K2819" i="3"/>
  <c r="J2819" i="3"/>
  <c r="I2819" i="3"/>
  <c r="K2818" i="3"/>
  <c r="J2818" i="3"/>
  <c r="I2818" i="3"/>
  <c r="K2817" i="3"/>
  <c r="J2817" i="3"/>
  <c r="I2817" i="3"/>
  <c r="K2816" i="3"/>
  <c r="J2816" i="3"/>
  <c r="I2816" i="3"/>
  <c r="K2815" i="3"/>
  <c r="J2815" i="3"/>
  <c r="I2815" i="3"/>
  <c r="K2814" i="3"/>
  <c r="J2814" i="3"/>
  <c r="I2814" i="3"/>
  <c r="K2813" i="3"/>
  <c r="J2813" i="3"/>
  <c r="I2813" i="3"/>
  <c r="K2812" i="3"/>
  <c r="J2812" i="3"/>
  <c r="I2812" i="3"/>
  <c r="K2811" i="3"/>
  <c r="J2811" i="3"/>
  <c r="I2811" i="3"/>
  <c r="K2810" i="3"/>
  <c r="J2810" i="3"/>
  <c r="I2810" i="3"/>
  <c r="K2809" i="3"/>
  <c r="J2809" i="3"/>
  <c r="I2809" i="3"/>
  <c r="H2809" i="3" s="1"/>
  <c r="K2808" i="3"/>
  <c r="J2808" i="3"/>
  <c r="I2808" i="3"/>
  <c r="K2807" i="3"/>
  <c r="J2807" i="3"/>
  <c r="I2807" i="3"/>
  <c r="K2806" i="3"/>
  <c r="J2806" i="3"/>
  <c r="I2806" i="3"/>
  <c r="K2805" i="3"/>
  <c r="J2805" i="3"/>
  <c r="I2805" i="3"/>
  <c r="H2805" i="3" s="1"/>
  <c r="K2804" i="3"/>
  <c r="J2804" i="3"/>
  <c r="I2804" i="3"/>
  <c r="K2803" i="3"/>
  <c r="J2803" i="3"/>
  <c r="I2803" i="3"/>
  <c r="K2802" i="3"/>
  <c r="J2802" i="3"/>
  <c r="I2802" i="3"/>
  <c r="K2801" i="3"/>
  <c r="J2801" i="3"/>
  <c r="I2801" i="3"/>
  <c r="K2800" i="3"/>
  <c r="J2800" i="3"/>
  <c r="I2800" i="3"/>
  <c r="K2799" i="3"/>
  <c r="J2799" i="3"/>
  <c r="I2799" i="3"/>
  <c r="H2799" i="3" s="1"/>
  <c r="K2798" i="3"/>
  <c r="J2798" i="3"/>
  <c r="I2798" i="3"/>
  <c r="K2797" i="3"/>
  <c r="J2797" i="3"/>
  <c r="I2797" i="3"/>
  <c r="K2796" i="3"/>
  <c r="J2796" i="3"/>
  <c r="I2796" i="3"/>
  <c r="K2795" i="3"/>
  <c r="J2795" i="3"/>
  <c r="I2795" i="3"/>
  <c r="K2794" i="3"/>
  <c r="J2794" i="3"/>
  <c r="I2794" i="3"/>
  <c r="K2793" i="3"/>
  <c r="J2793" i="3"/>
  <c r="I2793" i="3"/>
  <c r="K2792" i="3"/>
  <c r="J2792" i="3"/>
  <c r="I2792" i="3"/>
  <c r="K2791" i="3"/>
  <c r="J2791" i="3"/>
  <c r="I2791" i="3"/>
  <c r="H2791" i="3" s="1"/>
  <c r="K2790" i="3"/>
  <c r="J2790" i="3"/>
  <c r="I2790" i="3"/>
  <c r="K2789" i="3"/>
  <c r="J2789" i="3"/>
  <c r="I2789" i="3"/>
  <c r="K2788" i="3"/>
  <c r="J2788" i="3"/>
  <c r="I2788" i="3"/>
  <c r="K2787" i="3"/>
  <c r="J2787" i="3"/>
  <c r="I2787" i="3"/>
  <c r="H2787" i="3" s="1"/>
  <c r="K2786" i="3"/>
  <c r="J2786" i="3"/>
  <c r="I2786" i="3"/>
  <c r="K2785" i="3"/>
  <c r="J2785" i="3"/>
  <c r="I2785" i="3"/>
  <c r="K2784" i="3"/>
  <c r="J2784" i="3"/>
  <c r="I2784" i="3"/>
  <c r="K2783" i="3"/>
  <c r="J2783" i="3"/>
  <c r="I2783" i="3"/>
  <c r="K2782" i="3"/>
  <c r="J2782" i="3"/>
  <c r="I2782" i="3"/>
  <c r="K2781" i="3"/>
  <c r="J2781" i="3"/>
  <c r="I2781" i="3"/>
  <c r="K2780" i="3"/>
  <c r="J2780" i="3"/>
  <c r="I2780" i="3"/>
  <c r="K2779" i="3"/>
  <c r="J2779" i="3"/>
  <c r="I2779" i="3"/>
  <c r="K2778" i="3"/>
  <c r="J2778" i="3"/>
  <c r="I2778" i="3"/>
  <c r="K2777" i="3"/>
  <c r="J2777" i="3"/>
  <c r="I2777" i="3"/>
  <c r="K2776" i="3"/>
  <c r="J2776" i="3"/>
  <c r="I2776" i="3"/>
  <c r="K2775" i="3"/>
  <c r="J2775" i="3"/>
  <c r="I2775" i="3"/>
  <c r="K2774" i="3"/>
  <c r="J2774" i="3"/>
  <c r="I2774" i="3"/>
  <c r="K2773" i="3"/>
  <c r="J2773" i="3"/>
  <c r="I2773" i="3"/>
  <c r="H2773" i="3" s="1"/>
  <c r="K2772" i="3"/>
  <c r="J2772" i="3"/>
  <c r="I2772" i="3"/>
  <c r="K2771" i="3"/>
  <c r="J2771" i="3"/>
  <c r="I2771" i="3"/>
  <c r="K2770" i="3"/>
  <c r="J2770" i="3"/>
  <c r="I2770" i="3"/>
  <c r="K2769" i="3"/>
  <c r="J2769" i="3"/>
  <c r="I2769" i="3"/>
  <c r="K2768" i="3"/>
  <c r="J2768" i="3"/>
  <c r="I2768" i="3"/>
  <c r="K2767" i="3"/>
  <c r="J2767" i="3"/>
  <c r="I2767" i="3"/>
  <c r="K2766" i="3"/>
  <c r="J2766" i="3"/>
  <c r="I2766" i="3"/>
  <c r="K2765" i="3"/>
  <c r="J2765" i="3"/>
  <c r="I2765" i="3"/>
  <c r="K2764" i="3"/>
  <c r="J2764" i="3"/>
  <c r="I2764" i="3"/>
  <c r="K2763" i="3"/>
  <c r="J2763" i="3"/>
  <c r="I2763" i="3"/>
  <c r="K2762" i="3"/>
  <c r="J2762" i="3"/>
  <c r="I2762" i="3"/>
  <c r="K2761" i="3"/>
  <c r="J2761" i="3"/>
  <c r="I2761" i="3"/>
  <c r="K2760" i="3"/>
  <c r="J2760" i="3"/>
  <c r="I2760" i="3"/>
  <c r="K2759" i="3"/>
  <c r="J2759" i="3"/>
  <c r="I2759" i="3"/>
  <c r="K2758" i="3"/>
  <c r="J2758" i="3"/>
  <c r="I2758" i="3"/>
  <c r="K2757" i="3"/>
  <c r="J2757" i="3"/>
  <c r="I2757" i="3"/>
  <c r="K2756" i="3"/>
  <c r="J2756" i="3"/>
  <c r="I2756" i="3"/>
  <c r="K2755" i="3"/>
  <c r="J2755" i="3"/>
  <c r="I2755" i="3"/>
  <c r="H2755" i="3" s="1"/>
  <c r="K2754" i="3"/>
  <c r="J2754" i="3"/>
  <c r="I2754" i="3"/>
  <c r="K2753" i="3"/>
  <c r="J2753" i="3"/>
  <c r="I2753" i="3"/>
  <c r="K2752" i="3"/>
  <c r="J2752" i="3"/>
  <c r="I2752" i="3"/>
  <c r="K2751" i="3"/>
  <c r="J2751" i="3"/>
  <c r="I2751" i="3"/>
  <c r="H2751" i="3" s="1"/>
  <c r="K2750" i="3"/>
  <c r="J2750" i="3"/>
  <c r="I2750" i="3"/>
  <c r="K2749" i="3"/>
  <c r="J2749" i="3"/>
  <c r="I2749" i="3"/>
  <c r="K2748" i="3"/>
  <c r="J2748" i="3"/>
  <c r="I2748" i="3"/>
  <c r="K2747" i="3"/>
  <c r="J2747" i="3"/>
  <c r="I2747" i="3"/>
  <c r="K2746" i="3"/>
  <c r="J2746" i="3"/>
  <c r="I2746" i="3"/>
  <c r="K2745" i="3"/>
  <c r="J2745" i="3"/>
  <c r="I2745" i="3"/>
  <c r="K2744" i="3"/>
  <c r="J2744" i="3"/>
  <c r="I2744" i="3"/>
  <c r="K2743" i="3"/>
  <c r="J2743" i="3"/>
  <c r="I2743" i="3"/>
  <c r="K2742" i="3"/>
  <c r="J2742" i="3"/>
  <c r="I2742" i="3"/>
  <c r="K2741" i="3"/>
  <c r="J2741" i="3"/>
  <c r="I2741" i="3"/>
  <c r="H2741" i="3" s="1"/>
  <c r="K2740" i="3"/>
  <c r="J2740" i="3"/>
  <c r="I2740" i="3"/>
  <c r="K2739" i="3"/>
  <c r="J2739" i="3"/>
  <c r="I2739" i="3"/>
  <c r="H2739" i="3" s="1"/>
  <c r="K2738" i="3"/>
  <c r="J2738" i="3"/>
  <c r="I2738" i="3"/>
  <c r="K2737" i="3"/>
  <c r="J2737" i="3"/>
  <c r="I2737" i="3"/>
  <c r="K2736" i="3"/>
  <c r="J2736" i="3"/>
  <c r="I2736" i="3"/>
  <c r="K2735" i="3"/>
  <c r="J2735" i="3"/>
  <c r="I2735" i="3"/>
  <c r="K2734" i="3"/>
  <c r="J2734" i="3"/>
  <c r="I2734" i="3"/>
  <c r="K2733" i="3"/>
  <c r="J2733" i="3"/>
  <c r="I2733" i="3"/>
  <c r="K2732" i="3"/>
  <c r="J2732" i="3"/>
  <c r="I2732" i="3"/>
  <c r="K2731" i="3"/>
  <c r="J2731" i="3"/>
  <c r="I2731" i="3"/>
  <c r="K2730" i="3"/>
  <c r="J2730" i="3"/>
  <c r="I2730" i="3"/>
  <c r="K2729" i="3"/>
  <c r="J2729" i="3"/>
  <c r="I2729" i="3"/>
  <c r="K2728" i="3"/>
  <c r="J2728" i="3"/>
  <c r="I2728" i="3"/>
  <c r="K2727" i="3"/>
  <c r="J2727" i="3"/>
  <c r="I2727" i="3"/>
  <c r="K2726" i="3"/>
  <c r="J2726" i="3"/>
  <c r="I2726" i="3"/>
  <c r="K2725" i="3"/>
  <c r="J2725" i="3"/>
  <c r="I2725" i="3"/>
  <c r="K2724" i="3"/>
  <c r="J2724" i="3"/>
  <c r="I2724" i="3"/>
  <c r="K2723" i="3"/>
  <c r="J2723" i="3"/>
  <c r="I2723" i="3"/>
  <c r="H2723" i="3" s="1"/>
  <c r="K2722" i="3"/>
  <c r="J2722" i="3"/>
  <c r="I2722" i="3"/>
  <c r="K2721" i="3"/>
  <c r="J2721" i="3"/>
  <c r="I2721" i="3"/>
  <c r="K2720" i="3"/>
  <c r="J2720" i="3"/>
  <c r="I2720" i="3"/>
  <c r="K2719" i="3"/>
  <c r="J2719" i="3"/>
  <c r="I2719" i="3"/>
  <c r="K2718" i="3"/>
  <c r="J2718" i="3"/>
  <c r="I2718" i="3"/>
  <c r="K2717" i="3"/>
  <c r="J2717" i="3"/>
  <c r="I2717" i="3"/>
  <c r="K2716" i="3"/>
  <c r="J2716" i="3"/>
  <c r="I2716" i="3"/>
  <c r="K2715" i="3"/>
  <c r="J2715" i="3"/>
  <c r="I2715" i="3"/>
  <c r="H2715" i="3" s="1"/>
  <c r="K2714" i="3"/>
  <c r="J2714" i="3"/>
  <c r="I2714" i="3"/>
  <c r="K2713" i="3"/>
  <c r="J2713" i="3"/>
  <c r="I2713" i="3"/>
  <c r="K2712" i="3"/>
  <c r="J2712" i="3"/>
  <c r="I2712" i="3"/>
  <c r="K2711" i="3"/>
  <c r="J2711" i="3"/>
  <c r="I2711" i="3"/>
  <c r="K2710" i="3"/>
  <c r="J2710" i="3"/>
  <c r="I2710" i="3"/>
  <c r="K2709" i="3"/>
  <c r="J2709" i="3"/>
  <c r="I2709" i="3"/>
  <c r="K2708" i="3"/>
  <c r="J2708" i="3"/>
  <c r="I2708" i="3"/>
  <c r="K2707" i="3"/>
  <c r="J2707" i="3"/>
  <c r="I2707" i="3"/>
  <c r="K2706" i="3"/>
  <c r="J2706" i="3"/>
  <c r="I2706" i="3"/>
  <c r="K2705" i="3"/>
  <c r="J2705" i="3"/>
  <c r="I2705" i="3"/>
  <c r="K2704" i="3"/>
  <c r="J2704" i="3"/>
  <c r="I2704" i="3"/>
  <c r="K2703" i="3"/>
  <c r="J2703" i="3"/>
  <c r="I2703" i="3"/>
  <c r="K2702" i="3"/>
  <c r="J2702" i="3"/>
  <c r="I2702" i="3"/>
  <c r="K2701" i="3"/>
  <c r="J2701" i="3"/>
  <c r="I2701" i="3"/>
  <c r="K2700" i="3"/>
  <c r="J2700" i="3"/>
  <c r="I2700" i="3"/>
  <c r="K2699" i="3"/>
  <c r="J2699" i="3"/>
  <c r="I2699" i="3"/>
  <c r="K2698" i="3"/>
  <c r="J2698" i="3"/>
  <c r="I2698" i="3"/>
  <c r="K2697" i="3"/>
  <c r="J2697" i="3"/>
  <c r="I2697" i="3"/>
  <c r="K2696" i="3"/>
  <c r="J2696" i="3"/>
  <c r="I2696" i="3"/>
  <c r="K2695" i="3"/>
  <c r="J2695" i="3"/>
  <c r="I2695" i="3"/>
  <c r="K2694" i="3"/>
  <c r="J2694" i="3"/>
  <c r="I2694" i="3"/>
  <c r="K2693" i="3"/>
  <c r="J2693" i="3"/>
  <c r="I2693" i="3"/>
  <c r="K2692" i="3"/>
  <c r="J2692" i="3"/>
  <c r="I2692" i="3"/>
  <c r="K2691" i="3"/>
  <c r="J2691" i="3"/>
  <c r="I2691" i="3"/>
  <c r="K2690" i="3"/>
  <c r="J2690" i="3"/>
  <c r="I2690" i="3"/>
  <c r="K2689" i="3"/>
  <c r="J2689" i="3"/>
  <c r="I2689" i="3"/>
  <c r="K2688" i="3"/>
  <c r="J2688" i="3"/>
  <c r="I2688" i="3"/>
  <c r="K2687" i="3"/>
  <c r="J2687" i="3"/>
  <c r="I2687" i="3"/>
  <c r="K2686" i="3"/>
  <c r="J2686" i="3"/>
  <c r="I2686" i="3"/>
  <c r="K2685" i="3"/>
  <c r="J2685" i="3"/>
  <c r="I2685" i="3"/>
  <c r="K2684" i="3"/>
  <c r="J2684" i="3"/>
  <c r="I2684" i="3"/>
  <c r="K2683" i="3"/>
  <c r="J2683" i="3"/>
  <c r="I2683" i="3"/>
  <c r="H2683" i="3" s="1"/>
  <c r="K2682" i="3"/>
  <c r="J2682" i="3"/>
  <c r="I2682" i="3"/>
  <c r="K2681" i="3"/>
  <c r="J2681" i="3"/>
  <c r="I2681" i="3"/>
  <c r="K2680" i="3"/>
  <c r="J2680" i="3"/>
  <c r="I2680" i="3"/>
  <c r="K2679" i="3"/>
  <c r="J2679" i="3"/>
  <c r="I2679" i="3"/>
  <c r="H2679" i="3" s="1"/>
  <c r="K2678" i="3"/>
  <c r="J2678" i="3"/>
  <c r="I2678" i="3"/>
  <c r="K2677" i="3"/>
  <c r="J2677" i="3"/>
  <c r="I2677" i="3"/>
  <c r="K2676" i="3"/>
  <c r="J2676" i="3"/>
  <c r="I2676" i="3"/>
  <c r="K2675" i="3"/>
  <c r="J2675" i="3"/>
  <c r="I2675" i="3"/>
  <c r="K2674" i="3"/>
  <c r="J2674" i="3"/>
  <c r="I2674" i="3"/>
  <c r="K2673" i="3"/>
  <c r="J2673" i="3"/>
  <c r="I2673" i="3"/>
  <c r="K2672" i="3"/>
  <c r="J2672" i="3"/>
  <c r="I2672" i="3"/>
  <c r="K2671" i="3"/>
  <c r="J2671" i="3"/>
  <c r="I2671" i="3"/>
  <c r="K2670" i="3"/>
  <c r="J2670" i="3"/>
  <c r="I2670" i="3"/>
  <c r="K2669" i="3"/>
  <c r="J2669" i="3"/>
  <c r="I2669" i="3"/>
  <c r="K2668" i="3"/>
  <c r="J2668" i="3"/>
  <c r="I2668" i="3"/>
  <c r="K2667" i="3"/>
  <c r="J2667" i="3"/>
  <c r="I2667" i="3"/>
  <c r="K2666" i="3"/>
  <c r="J2666" i="3"/>
  <c r="I2666" i="3"/>
  <c r="H2666" i="3" s="1"/>
  <c r="K2665" i="3"/>
  <c r="J2665" i="3"/>
  <c r="I2665" i="3"/>
  <c r="K2664" i="3"/>
  <c r="J2664" i="3"/>
  <c r="I2664" i="3"/>
  <c r="K2663" i="3"/>
  <c r="J2663" i="3"/>
  <c r="I2663" i="3"/>
  <c r="K2662" i="3"/>
  <c r="J2662" i="3"/>
  <c r="I2662" i="3"/>
  <c r="K2661" i="3"/>
  <c r="J2661" i="3"/>
  <c r="I2661" i="3"/>
  <c r="K2660" i="3"/>
  <c r="J2660" i="3"/>
  <c r="I2660" i="3"/>
  <c r="K2659" i="3"/>
  <c r="J2659" i="3"/>
  <c r="I2659" i="3"/>
  <c r="K2658" i="3"/>
  <c r="J2658" i="3"/>
  <c r="I2658" i="3"/>
  <c r="K2657" i="3"/>
  <c r="J2657" i="3"/>
  <c r="I2657" i="3"/>
  <c r="K2656" i="3"/>
  <c r="J2656" i="3"/>
  <c r="I2656" i="3"/>
  <c r="K2655" i="3"/>
  <c r="J2655" i="3"/>
  <c r="I2655" i="3"/>
  <c r="K2654" i="3"/>
  <c r="J2654" i="3"/>
  <c r="I2654" i="3"/>
  <c r="K2653" i="3"/>
  <c r="J2653" i="3"/>
  <c r="I2653" i="3"/>
  <c r="K2652" i="3"/>
  <c r="J2652" i="3"/>
  <c r="I2652" i="3"/>
  <c r="K2651" i="3"/>
  <c r="J2651" i="3"/>
  <c r="I2651" i="3"/>
  <c r="K2650" i="3"/>
  <c r="J2650" i="3"/>
  <c r="I2650" i="3"/>
  <c r="K2649" i="3"/>
  <c r="J2649" i="3"/>
  <c r="I2649" i="3"/>
  <c r="K2648" i="3"/>
  <c r="J2648" i="3"/>
  <c r="I2648" i="3"/>
  <c r="K2647" i="3"/>
  <c r="J2647" i="3"/>
  <c r="I2647" i="3"/>
  <c r="K2646" i="3"/>
  <c r="J2646" i="3"/>
  <c r="I2646" i="3"/>
  <c r="K2645" i="3"/>
  <c r="J2645" i="3"/>
  <c r="I2645" i="3"/>
  <c r="K2644" i="3"/>
  <c r="J2644" i="3"/>
  <c r="I2644" i="3"/>
  <c r="K2643" i="3"/>
  <c r="J2643" i="3"/>
  <c r="I2643" i="3"/>
  <c r="K2642" i="3"/>
  <c r="J2642" i="3"/>
  <c r="I2642" i="3"/>
  <c r="K2641" i="3"/>
  <c r="J2641" i="3"/>
  <c r="I2641" i="3"/>
  <c r="K2640" i="3"/>
  <c r="J2640" i="3"/>
  <c r="I2640" i="3"/>
  <c r="K2639" i="3"/>
  <c r="J2639" i="3"/>
  <c r="I2639" i="3"/>
  <c r="K2638" i="3"/>
  <c r="J2638" i="3"/>
  <c r="I2638" i="3"/>
  <c r="K2637" i="3"/>
  <c r="J2637" i="3"/>
  <c r="I2637" i="3"/>
  <c r="K2636" i="3"/>
  <c r="J2636" i="3"/>
  <c r="I2636" i="3"/>
  <c r="K2635" i="3"/>
  <c r="J2635" i="3"/>
  <c r="I2635" i="3"/>
  <c r="K2634" i="3"/>
  <c r="J2634" i="3"/>
  <c r="I2634" i="3"/>
  <c r="H2634" i="3" s="1"/>
  <c r="K2633" i="3"/>
  <c r="J2633" i="3"/>
  <c r="I2633" i="3"/>
  <c r="K2632" i="3"/>
  <c r="J2632" i="3"/>
  <c r="I2632" i="3"/>
  <c r="K2631" i="3"/>
  <c r="J2631" i="3"/>
  <c r="I2631" i="3"/>
  <c r="K2630" i="3"/>
  <c r="J2630" i="3"/>
  <c r="I2630" i="3"/>
  <c r="K2629" i="3"/>
  <c r="J2629" i="3"/>
  <c r="I2629" i="3"/>
  <c r="K2628" i="3"/>
  <c r="J2628" i="3"/>
  <c r="I2628" i="3"/>
  <c r="K2627" i="3"/>
  <c r="J2627" i="3"/>
  <c r="I2627" i="3"/>
  <c r="K2626" i="3"/>
  <c r="J2626" i="3"/>
  <c r="I2626" i="3"/>
  <c r="K2625" i="3"/>
  <c r="J2625" i="3"/>
  <c r="I2625" i="3"/>
  <c r="K2624" i="3"/>
  <c r="J2624" i="3"/>
  <c r="I2624" i="3"/>
  <c r="K2623" i="3"/>
  <c r="J2623" i="3"/>
  <c r="I2623" i="3"/>
  <c r="K2622" i="3"/>
  <c r="J2622" i="3"/>
  <c r="I2622" i="3"/>
  <c r="K2621" i="3"/>
  <c r="J2621" i="3"/>
  <c r="I2621" i="3"/>
  <c r="K2620" i="3"/>
  <c r="J2620" i="3"/>
  <c r="I2620" i="3"/>
  <c r="K2619" i="3"/>
  <c r="J2619" i="3"/>
  <c r="I2619" i="3"/>
  <c r="K2618" i="3"/>
  <c r="J2618" i="3"/>
  <c r="I2618" i="3"/>
  <c r="K2617" i="3"/>
  <c r="J2617" i="3"/>
  <c r="I2617" i="3"/>
  <c r="K2616" i="3"/>
  <c r="J2616" i="3"/>
  <c r="I2616" i="3"/>
  <c r="K2615" i="3"/>
  <c r="J2615" i="3"/>
  <c r="I2615" i="3"/>
  <c r="K2614" i="3"/>
  <c r="J2614" i="3"/>
  <c r="I2614" i="3"/>
  <c r="K2613" i="3"/>
  <c r="J2613" i="3"/>
  <c r="I2613" i="3"/>
  <c r="K2612" i="3"/>
  <c r="J2612" i="3"/>
  <c r="I2612" i="3"/>
  <c r="K2611" i="3"/>
  <c r="J2611" i="3"/>
  <c r="I2611" i="3"/>
  <c r="K2610" i="3"/>
  <c r="J2610" i="3"/>
  <c r="I2610" i="3"/>
  <c r="K2609" i="3"/>
  <c r="J2609" i="3"/>
  <c r="I2609" i="3"/>
  <c r="K2608" i="3"/>
  <c r="J2608" i="3"/>
  <c r="I2608" i="3"/>
  <c r="K2607" i="3"/>
  <c r="J2607" i="3"/>
  <c r="I2607" i="3"/>
  <c r="K2606" i="3"/>
  <c r="J2606" i="3"/>
  <c r="I2606" i="3"/>
  <c r="K2605" i="3"/>
  <c r="J2605" i="3"/>
  <c r="I2605" i="3"/>
  <c r="K2604" i="3"/>
  <c r="J2604" i="3"/>
  <c r="I2604" i="3"/>
  <c r="K2603" i="3"/>
  <c r="J2603" i="3"/>
  <c r="I2603" i="3"/>
  <c r="K2602" i="3"/>
  <c r="J2602" i="3"/>
  <c r="I2602" i="3"/>
  <c r="K2601" i="3"/>
  <c r="J2601" i="3"/>
  <c r="I2601" i="3"/>
  <c r="K2600" i="3"/>
  <c r="J2600" i="3"/>
  <c r="I2600" i="3"/>
  <c r="K2599" i="3"/>
  <c r="J2599" i="3"/>
  <c r="I2599" i="3"/>
  <c r="K2598" i="3"/>
  <c r="J2598" i="3"/>
  <c r="I2598" i="3"/>
  <c r="K2597" i="3"/>
  <c r="J2597" i="3"/>
  <c r="I2597" i="3"/>
  <c r="K2596" i="3"/>
  <c r="J2596" i="3"/>
  <c r="I2596" i="3"/>
  <c r="K2595" i="3"/>
  <c r="J2595" i="3"/>
  <c r="I2595" i="3"/>
  <c r="K2594" i="3"/>
  <c r="J2594" i="3"/>
  <c r="I2594" i="3"/>
  <c r="K2593" i="3"/>
  <c r="J2593" i="3"/>
  <c r="I2593" i="3"/>
  <c r="K2592" i="3"/>
  <c r="J2592" i="3"/>
  <c r="I2592" i="3"/>
  <c r="K2591" i="3"/>
  <c r="J2591" i="3"/>
  <c r="I2591" i="3"/>
  <c r="K2590" i="3"/>
  <c r="J2590" i="3"/>
  <c r="I2590" i="3"/>
  <c r="K2589" i="3"/>
  <c r="J2589" i="3"/>
  <c r="I2589" i="3"/>
  <c r="K2588" i="3"/>
  <c r="J2588" i="3"/>
  <c r="I2588" i="3"/>
  <c r="K2587" i="3"/>
  <c r="J2587" i="3"/>
  <c r="I2587" i="3"/>
  <c r="K2586" i="3"/>
  <c r="J2586" i="3"/>
  <c r="I2586" i="3"/>
  <c r="K2585" i="3"/>
  <c r="J2585" i="3"/>
  <c r="I2585" i="3"/>
  <c r="K2584" i="3"/>
  <c r="J2584" i="3"/>
  <c r="I2584" i="3"/>
  <c r="K2583" i="3"/>
  <c r="J2583" i="3"/>
  <c r="I2583" i="3"/>
  <c r="K2582" i="3"/>
  <c r="J2582" i="3"/>
  <c r="I2582" i="3"/>
  <c r="K2581" i="3"/>
  <c r="J2581" i="3"/>
  <c r="I2581" i="3"/>
  <c r="K2580" i="3"/>
  <c r="J2580" i="3"/>
  <c r="I2580" i="3"/>
  <c r="K2579" i="3"/>
  <c r="J2579" i="3"/>
  <c r="I2579" i="3"/>
  <c r="K2578" i="3"/>
  <c r="J2578" i="3"/>
  <c r="I2578" i="3"/>
  <c r="K2577" i="3"/>
  <c r="J2577" i="3"/>
  <c r="I2577" i="3"/>
  <c r="K2576" i="3"/>
  <c r="J2576" i="3"/>
  <c r="I2576" i="3"/>
  <c r="K2575" i="3"/>
  <c r="J2575" i="3"/>
  <c r="I2575" i="3"/>
  <c r="K2574" i="3"/>
  <c r="J2574" i="3"/>
  <c r="I2574" i="3"/>
  <c r="H2574" i="3" s="1"/>
  <c r="K2573" i="3"/>
  <c r="J2573" i="3"/>
  <c r="I2573" i="3"/>
  <c r="K2572" i="3"/>
  <c r="J2572" i="3"/>
  <c r="I2572" i="3"/>
  <c r="K2571" i="3"/>
  <c r="J2571" i="3"/>
  <c r="I2571" i="3"/>
  <c r="K2570" i="3"/>
  <c r="J2570" i="3"/>
  <c r="I2570" i="3"/>
  <c r="K2569" i="3"/>
  <c r="J2569" i="3"/>
  <c r="I2569" i="3"/>
  <c r="K2568" i="3"/>
  <c r="J2568" i="3"/>
  <c r="I2568" i="3"/>
  <c r="K2567" i="3"/>
  <c r="J2567" i="3"/>
  <c r="I2567" i="3"/>
  <c r="K2566" i="3"/>
  <c r="J2566" i="3"/>
  <c r="I2566" i="3"/>
  <c r="K2565" i="3"/>
  <c r="J2565" i="3"/>
  <c r="I2565" i="3"/>
  <c r="K2564" i="3"/>
  <c r="J2564" i="3"/>
  <c r="I2564" i="3"/>
  <c r="K2563" i="3"/>
  <c r="J2563" i="3"/>
  <c r="I2563" i="3"/>
  <c r="K2562" i="3"/>
  <c r="J2562" i="3"/>
  <c r="I2562" i="3"/>
  <c r="K2561" i="3"/>
  <c r="J2561" i="3"/>
  <c r="I2561" i="3"/>
  <c r="K2560" i="3"/>
  <c r="J2560" i="3"/>
  <c r="I2560" i="3"/>
  <c r="K2559" i="3"/>
  <c r="J2559" i="3"/>
  <c r="I2559" i="3"/>
  <c r="K2558" i="3"/>
  <c r="J2558" i="3"/>
  <c r="I2558" i="3"/>
  <c r="K2557" i="3"/>
  <c r="J2557" i="3"/>
  <c r="I2557" i="3"/>
  <c r="K2556" i="3"/>
  <c r="J2556" i="3"/>
  <c r="I2556" i="3"/>
  <c r="K2555" i="3"/>
  <c r="J2555" i="3"/>
  <c r="I2555" i="3"/>
  <c r="K2554" i="3"/>
  <c r="J2554" i="3"/>
  <c r="I2554" i="3"/>
  <c r="K2553" i="3"/>
  <c r="J2553" i="3"/>
  <c r="I2553" i="3"/>
  <c r="K2552" i="3"/>
  <c r="J2552" i="3"/>
  <c r="I2552" i="3"/>
  <c r="K2551" i="3"/>
  <c r="J2551" i="3"/>
  <c r="I2551" i="3"/>
  <c r="K2550" i="3"/>
  <c r="J2550" i="3"/>
  <c r="I2550" i="3"/>
  <c r="K2549" i="3"/>
  <c r="J2549" i="3"/>
  <c r="I2549" i="3"/>
  <c r="K2548" i="3"/>
  <c r="J2548" i="3"/>
  <c r="I2548" i="3"/>
  <c r="K2547" i="3"/>
  <c r="J2547" i="3"/>
  <c r="I2547" i="3"/>
  <c r="K2546" i="3"/>
  <c r="J2546" i="3"/>
  <c r="I2546" i="3"/>
  <c r="H2546" i="3" s="1"/>
  <c r="K2545" i="3"/>
  <c r="J2545" i="3"/>
  <c r="I2545" i="3"/>
  <c r="K2544" i="3"/>
  <c r="J2544" i="3"/>
  <c r="I2544" i="3"/>
  <c r="K2543" i="3"/>
  <c r="J2543" i="3"/>
  <c r="I2543" i="3"/>
  <c r="K2542" i="3"/>
  <c r="J2542" i="3"/>
  <c r="I2542" i="3"/>
  <c r="K2541" i="3"/>
  <c r="J2541" i="3"/>
  <c r="I2541" i="3"/>
  <c r="K2540" i="3"/>
  <c r="J2540" i="3"/>
  <c r="I2540" i="3"/>
  <c r="K2539" i="3"/>
  <c r="J2539" i="3"/>
  <c r="I2539" i="3"/>
  <c r="K2538" i="3"/>
  <c r="J2538" i="3"/>
  <c r="I2538" i="3"/>
  <c r="H2538" i="3" s="1"/>
  <c r="K2537" i="3"/>
  <c r="J2537" i="3"/>
  <c r="I2537" i="3"/>
  <c r="K2536" i="3"/>
  <c r="J2536" i="3"/>
  <c r="I2536" i="3"/>
  <c r="K2535" i="3"/>
  <c r="J2535" i="3"/>
  <c r="I2535" i="3"/>
  <c r="K2534" i="3"/>
  <c r="J2534" i="3"/>
  <c r="I2534" i="3"/>
  <c r="H2534" i="3" s="1"/>
  <c r="K2533" i="3"/>
  <c r="J2533" i="3"/>
  <c r="I2533" i="3"/>
  <c r="K2532" i="3"/>
  <c r="J2532" i="3"/>
  <c r="I2532" i="3"/>
  <c r="K2531" i="3"/>
  <c r="J2531" i="3"/>
  <c r="I2531" i="3"/>
  <c r="K2530" i="3"/>
  <c r="J2530" i="3"/>
  <c r="I2530" i="3"/>
  <c r="K2529" i="3"/>
  <c r="J2529" i="3"/>
  <c r="I2529" i="3"/>
  <c r="K2528" i="3"/>
  <c r="J2528" i="3"/>
  <c r="I2528" i="3"/>
  <c r="K2527" i="3"/>
  <c r="J2527" i="3"/>
  <c r="I2527" i="3"/>
  <c r="K2526" i="3"/>
  <c r="J2526" i="3"/>
  <c r="I2526" i="3"/>
  <c r="K2525" i="3"/>
  <c r="J2525" i="3"/>
  <c r="I2525" i="3"/>
  <c r="K2524" i="3"/>
  <c r="J2524" i="3"/>
  <c r="I2524" i="3"/>
  <c r="K2523" i="3"/>
  <c r="J2523" i="3"/>
  <c r="I2523" i="3"/>
  <c r="K2522" i="3"/>
  <c r="J2522" i="3"/>
  <c r="I2522" i="3"/>
  <c r="K2521" i="3"/>
  <c r="J2521" i="3"/>
  <c r="I2521" i="3"/>
  <c r="K2520" i="3"/>
  <c r="J2520" i="3"/>
  <c r="I2520" i="3"/>
  <c r="K2519" i="3"/>
  <c r="J2519" i="3"/>
  <c r="I2519" i="3"/>
  <c r="K2518" i="3"/>
  <c r="J2518" i="3"/>
  <c r="I2518" i="3"/>
  <c r="H2518" i="3" s="1"/>
  <c r="K2517" i="3"/>
  <c r="J2517" i="3"/>
  <c r="I2517" i="3"/>
  <c r="K2516" i="3"/>
  <c r="J2516" i="3"/>
  <c r="I2516" i="3"/>
  <c r="K2515" i="3"/>
  <c r="J2515" i="3"/>
  <c r="I2515" i="3"/>
  <c r="K2514" i="3"/>
  <c r="J2514" i="3"/>
  <c r="I2514" i="3"/>
  <c r="K2513" i="3"/>
  <c r="J2513" i="3"/>
  <c r="I2513" i="3"/>
  <c r="K2512" i="3"/>
  <c r="J2512" i="3"/>
  <c r="I2512" i="3"/>
  <c r="K2511" i="3"/>
  <c r="J2511" i="3"/>
  <c r="I2511" i="3"/>
  <c r="K2510" i="3"/>
  <c r="J2510" i="3"/>
  <c r="I2510" i="3"/>
  <c r="H2510" i="3" s="1"/>
  <c r="K2509" i="3"/>
  <c r="J2509" i="3"/>
  <c r="I2509" i="3"/>
  <c r="K2508" i="3"/>
  <c r="J2508" i="3"/>
  <c r="I2508" i="3"/>
  <c r="K2507" i="3"/>
  <c r="J2507" i="3"/>
  <c r="I2507" i="3"/>
  <c r="K2506" i="3"/>
  <c r="J2506" i="3"/>
  <c r="I2506" i="3"/>
  <c r="H2506" i="3" s="1"/>
  <c r="K2505" i="3"/>
  <c r="J2505" i="3"/>
  <c r="I2505" i="3"/>
  <c r="K2504" i="3"/>
  <c r="J2504" i="3"/>
  <c r="I2504" i="3"/>
  <c r="K2503" i="3"/>
  <c r="J2503" i="3"/>
  <c r="I2503" i="3"/>
  <c r="K2502" i="3"/>
  <c r="J2502" i="3"/>
  <c r="I2502" i="3"/>
  <c r="K2501" i="3"/>
  <c r="J2501" i="3"/>
  <c r="I2501" i="3"/>
  <c r="K2500" i="3"/>
  <c r="J2500" i="3"/>
  <c r="I2500" i="3"/>
  <c r="K2499" i="3"/>
  <c r="J2499" i="3"/>
  <c r="I2499" i="3"/>
  <c r="K2498" i="3"/>
  <c r="J2498" i="3"/>
  <c r="I2498" i="3"/>
  <c r="K2497" i="3"/>
  <c r="J2497" i="3"/>
  <c r="I2497" i="3"/>
  <c r="K2496" i="3"/>
  <c r="J2496" i="3"/>
  <c r="I2496" i="3"/>
  <c r="K2495" i="3"/>
  <c r="J2495" i="3"/>
  <c r="I2495" i="3"/>
  <c r="K2494" i="3"/>
  <c r="J2494" i="3"/>
  <c r="I2494" i="3"/>
  <c r="H2494" i="3" s="1"/>
  <c r="K2493" i="3"/>
  <c r="J2493" i="3"/>
  <c r="I2493" i="3"/>
  <c r="K2492" i="3"/>
  <c r="J2492" i="3"/>
  <c r="I2492" i="3"/>
  <c r="K2491" i="3"/>
  <c r="J2491" i="3"/>
  <c r="I2491" i="3"/>
  <c r="K2490" i="3"/>
  <c r="J2490" i="3"/>
  <c r="I2490" i="3"/>
  <c r="K2489" i="3"/>
  <c r="J2489" i="3"/>
  <c r="I2489" i="3"/>
  <c r="K2488" i="3"/>
  <c r="J2488" i="3"/>
  <c r="I2488" i="3"/>
  <c r="K2487" i="3"/>
  <c r="J2487" i="3"/>
  <c r="I2487" i="3"/>
  <c r="K2486" i="3"/>
  <c r="J2486" i="3"/>
  <c r="I2486" i="3"/>
  <c r="K2485" i="3"/>
  <c r="J2485" i="3"/>
  <c r="I2485" i="3"/>
  <c r="K2484" i="3"/>
  <c r="J2484" i="3"/>
  <c r="I2484" i="3"/>
  <c r="K2483" i="3"/>
  <c r="J2483" i="3"/>
  <c r="I2483" i="3"/>
  <c r="K2482" i="3"/>
  <c r="J2482" i="3"/>
  <c r="I2482" i="3"/>
  <c r="K2481" i="3"/>
  <c r="J2481" i="3"/>
  <c r="I2481" i="3"/>
  <c r="K2480" i="3"/>
  <c r="J2480" i="3"/>
  <c r="I2480" i="3"/>
  <c r="K2479" i="3"/>
  <c r="J2479" i="3"/>
  <c r="I2479" i="3"/>
  <c r="K2478" i="3"/>
  <c r="J2478" i="3"/>
  <c r="I2478" i="3"/>
  <c r="K2477" i="3"/>
  <c r="J2477" i="3"/>
  <c r="I2477" i="3"/>
  <c r="K2476" i="3"/>
  <c r="J2476" i="3"/>
  <c r="I2476" i="3"/>
  <c r="K2475" i="3"/>
  <c r="J2475" i="3"/>
  <c r="I2475" i="3"/>
  <c r="K2474" i="3"/>
  <c r="J2474" i="3"/>
  <c r="I2474" i="3"/>
  <c r="H2474" i="3" s="1"/>
  <c r="K2473" i="3"/>
  <c r="J2473" i="3"/>
  <c r="I2473" i="3"/>
  <c r="K2472" i="3"/>
  <c r="J2472" i="3"/>
  <c r="I2472" i="3"/>
  <c r="K2471" i="3"/>
  <c r="J2471" i="3"/>
  <c r="I2471" i="3"/>
  <c r="K2470" i="3"/>
  <c r="J2470" i="3"/>
  <c r="I2470" i="3"/>
  <c r="H2470" i="3" s="1"/>
  <c r="K2469" i="3"/>
  <c r="J2469" i="3"/>
  <c r="I2469" i="3"/>
  <c r="K2468" i="3"/>
  <c r="J2468" i="3"/>
  <c r="I2468" i="3"/>
  <c r="K2467" i="3"/>
  <c r="J2467" i="3"/>
  <c r="I2467" i="3"/>
  <c r="K2466" i="3"/>
  <c r="J2466" i="3"/>
  <c r="I2466" i="3"/>
  <c r="H2466" i="3" s="1"/>
  <c r="K2465" i="3"/>
  <c r="J2465" i="3"/>
  <c r="I2465" i="3"/>
  <c r="K2464" i="3"/>
  <c r="J2464" i="3"/>
  <c r="I2464" i="3"/>
  <c r="K2463" i="3"/>
  <c r="J2463" i="3"/>
  <c r="I2463" i="3"/>
  <c r="K2462" i="3"/>
  <c r="J2462" i="3"/>
  <c r="I2462" i="3"/>
  <c r="H2462" i="3" s="1"/>
  <c r="K2461" i="3"/>
  <c r="J2461" i="3"/>
  <c r="I2461" i="3"/>
  <c r="K2460" i="3"/>
  <c r="J2460" i="3"/>
  <c r="I2460" i="3"/>
  <c r="K2459" i="3"/>
  <c r="J2459" i="3"/>
  <c r="I2459" i="3"/>
  <c r="K2458" i="3"/>
  <c r="J2458" i="3"/>
  <c r="I2458" i="3"/>
  <c r="K2457" i="3"/>
  <c r="J2457" i="3"/>
  <c r="I2457" i="3"/>
  <c r="K2456" i="3"/>
  <c r="J2456" i="3"/>
  <c r="I2456" i="3"/>
  <c r="K2455" i="3"/>
  <c r="J2455" i="3"/>
  <c r="I2455" i="3"/>
  <c r="K2454" i="3"/>
  <c r="J2454" i="3"/>
  <c r="I2454" i="3"/>
  <c r="K2453" i="3"/>
  <c r="J2453" i="3"/>
  <c r="I2453" i="3"/>
  <c r="K2452" i="3"/>
  <c r="J2452" i="3"/>
  <c r="I2452" i="3"/>
  <c r="K2451" i="3"/>
  <c r="J2451" i="3"/>
  <c r="I2451" i="3"/>
  <c r="K2450" i="3"/>
  <c r="J2450" i="3"/>
  <c r="I2450" i="3"/>
  <c r="K2449" i="3"/>
  <c r="J2449" i="3"/>
  <c r="I2449" i="3"/>
  <c r="K2448" i="3"/>
  <c r="J2448" i="3"/>
  <c r="I2448" i="3"/>
  <c r="K2447" i="3"/>
  <c r="J2447" i="3"/>
  <c r="I2447" i="3"/>
  <c r="K2446" i="3"/>
  <c r="J2446" i="3"/>
  <c r="I2446" i="3"/>
  <c r="K2445" i="3"/>
  <c r="J2445" i="3"/>
  <c r="I2445" i="3"/>
  <c r="K2444" i="3"/>
  <c r="J2444" i="3"/>
  <c r="I2444" i="3"/>
  <c r="K2443" i="3"/>
  <c r="J2443" i="3"/>
  <c r="I2443" i="3"/>
  <c r="K2442" i="3"/>
  <c r="J2442" i="3"/>
  <c r="I2442" i="3"/>
  <c r="K2441" i="3"/>
  <c r="J2441" i="3"/>
  <c r="I2441" i="3"/>
  <c r="K2440" i="3"/>
  <c r="J2440" i="3"/>
  <c r="I2440" i="3"/>
  <c r="K2439" i="3"/>
  <c r="J2439" i="3"/>
  <c r="I2439" i="3"/>
  <c r="K2438" i="3"/>
  <c r="J2438" i="3"/>
  <c r="I2438" i="3"/>
  <c r="K2437" i="3"/>
  <c r="J2437" i="3"/>
  <c r="I2437" i="3"/>
  <c r="K2436" i="3"/>
  <c r="J2436" i="3"/>
  <c r="I2436" i="3"/>
  <c r="K2435" i="3"/>
  <c r="J2435" i="3"/>
  <c r="I2435" i="3"/>
  <c r="K2434" i="3"/>
  <c r="J2434" i="3"/>
  <c r="I2434" i="3"/>
  <c r="K2433" i="3"/>
  <c r="J2433" i="3"/>
  <c r="I2433" i="3"/>
  <c r="K2432" i="3"/>
  <c r="J2432" i="3"/>
  <c r="I2432" i="3"/>
  <c r="K2431" i="3"/>
  <c r="J2431" i="3"/>
  <c r="I2431" i="3"/>
  <c r="K2430" i="3"/>
  <c r="J2430" i="3"/>
  <c r="I2430" i="3"/>
  <c r="K2429" i="3"/>
  <c r="J2429" i="3"/>
  <c r="I2429" i="3"/>
  <c r="K2428" i="3"/>
  <c r="J2428" i="3"/>
  <c r="I2428" i="3"/>
  <c r="K2427" i="3"/>
  <c r="J2427" i="3"/>
  <c r="I2427" i="3"/>
  <c r="K2426" i="3"/>
  <c r="J2426" i="3"/>
  <c r="I2426" i="3"/>
  <c r="K2425" i="3"/>
  <c r="J2425" i="3"/>
  <c r="I2425" i="3"/>
  <c r="K2424" i="3"/>
  <c r="J2424" i="3"/>
  <c r="I2424" i="3"/>
  <c r="K2423" i="3"/>
  <c r="J2423" i="3"/>
  <c r="I2423" i="3"/>
  <c r="K2422" i="3"/>
  <c r="J2422" i="3"/>
  <c r="I2422" i="3"/>
  <c r="K2421" i="3"/>
  <c r="J2421" i="3"/>
  <c r="I2421" i="3"/>
  <c r="K2420" i="3"/>
  <c r="J2420" i="3"/>
  <c r="I2420" i="3"/>
  <c r="K2419" i="3"/>
  <c r="J2419" i="3"/>
  <c r="I2419" i="3"/>
  <c r="K2418" i="3"/>
  <c r="J2418" i="3"/>
  <c r="I2418" i="3"/>
  <c r="K2417" i="3"/>
  <c r="J2417" i="3"/>
  <c r="I2417" i="3"/>
  <c r="K2416" i="3"/>
  <c r="J2416" i="3"/>
  <c r="I2416" i="3"/>
  <c r="K2415" i="3"/>
  <c r="J2415" i="3"/>
  <c r="I2415" i="3"/>
  <c r="K2414" i="3"/>
  <c r="J2414" i="3"/>
  <c r="I2414" i="3"/>
  <c r="K2413" i="3"/>
  <c r="J2413" i="3"/>
  <c r="I2413" i="3"/>
  <c r="K2412" i="3"/>
  <c r="J2412" i="3"/>
  <c r="I2412" i="3"/>
  <c r="K2411" i="3"/>
  <c r="J2411" i="3"/>
  <c r="I2411" i="3"/>
  <c r="K2410" i="3"/>
  <c r="J2410" i="3"/>
  <c r="I2410" i="3"/>
  <c r="K2409" i="3"/>
  <c r="J2409" i="3"/>
  <c r="I2409" i="3"/>
  <c r="K2408" i="3"/>
  <c r="J2408" i="3"/>
  <c r="I2408" i="3"/>
  <c r="K2407" i="3"/>
  <c r="J2407" i="3"/>
  <c r="I2407" i="3"/>
  <c r="K2406" i="3"/>
  <c r="J2406" i="3"/>
  <c r="I2406" i="3"/>
  <c r="K2405" i="3"/>
  <c r="J2405" i="3"/>
  <c r="I2405" i="3"/>
  <c r="K2404" i="3"/>
  <c r="J2404" i="3"/>
  <c r="I2404" i="3"/>
  <c r="K2403" i="3"/>
  <c r="J2403" i="3"/>
  <c r="I2403" i="3"/>
  <c r="K2402" i="3"/>
  <c r="J2402" i="3"/>
  <c r="I2402" i="3"/>
  <c r="H2402" i="3" s="1"/>
  <c r="K2401" i="3"/>
  <c r="J2401" i="3"/>
  <c r="I2401" i="3"/>
  <c r="K2400" i="3"/>
  <c r="J2400" i="3"/>
  <c r="I2400" i="3"/>
  <c r="K2399" i="3"/>
  <c r="J2399" i="3"/>
  <c r="I2399" i="3"/>
  <c r="K2398" i="3"/>
  <c r="J2398" i="3"/>
  <c r="I2398" i="3"/>
  <c r="K2397" i="3"/>
  <c r="J2397" i="3"/>
  <c r="I2397" i="3"/>
  <c r="K2396" i="3"/>
  <c r="J2396" i="3"/>
  <c r="I2396" i="3"/>
  <c r="K2395" i="3"/>
  <c r="J2395" i="3"/>
  <c r="I2395" i="3"/>
  <c r="K2394" i="3"/>
  <c r="J2394" i="3"/>
  <c r="I2394" i="3"/>
  <c r="K2393" i="3"/>
  <c r="J2393" i="3"/>
  <c r="I2393" i="3"/>
  <c r="K2392" i="3"/>
  <c r="J2392" i="3"/>
  <c r="I2392" i="3"/>
  <c r="K2391" i="3"/>
  <c r="J2391" i="3"/>
  <c r="I2391" i="3"/>
  <c r="K2390" i="3"/>
  <c r="J2390" i="3"/>
  <c r="I2390" i="3"/>
  <c r="K2389" i="3"/>
  <c r="J2389" i="3"/>
  <c r="I2389" i="3"/>
  <c r="K2388" i="3"/>
  <c r="J2388" i="3"/>
  <c r="I2388" i="3"/>
  <c r="K2387" i="3"/>
  <c r="J2387" i="3"/>
  <c r="I2387" i="3"/>
  <c r="K2386" i="3"/>
  <c r="J2386" i="3"/>
  <c r="I2386" i="3"/>
  <c r="K2385" i="3"/>
  <c r="J2385" i="3"/>
  <c r="I2385" i="3"/>
  <c r="K2384" i="3"/>
  <c r="J2384" i="3"/>
  <c r="I2384" i="3"/>
  <c r="H2384" i="3" s="1"/>
  <c r="K2383" i="3"/>
  <c r="J2383" i="3"/>
  <c r="I2383" i="3"/>
  <c r="K2382" i="3"/>
  <c r="J2382" i="3"/>
  <c r="I2382" i="3"/>
  <c r="K2381" i="3"/>
  <c r="J2381" i="3"/>
  <c r="I2381" i="3"/>
  <c r="K2380" i="3"/>
  <c r="J2380" i="3"/>
  <c r="I2380" i="3"/>
  <c r="H2380" i="3" s="1"/>
  <c r="K2379" i="3"/>
  <c r="J2379" i="3"/>
  <c r="I2379" i="3"/>
  <c r="K2378" i="3"/>
  <c r="J2378" i="3"/>
  <c r="I2378" i="3"/>
  <c r="K2377" i="3"/>
  <c r="J2377" i="3"/>
  <c r="I2377" i="3"/>
  <c r="K2376" i="3"/>
  <c r="J2376" i="3"/>
  <c r="I2376" i="3"/>
  <c r="H2376" i="3" s="1"/>
  <c r="K2375" i="3"/>
  <c r="J2375" i="3"/>
  <c r="I2375" i="3"/>
  <c r="K2374" i="3"/>
  <c r="J2374" i="3"/>
  <c r="I2374" i="3"/>
  <c r="K2373" i="3"/>
  <c r="J2373" i="3"/>
  <c r="I2373" i="3"/>
  <c r="K2372" i="3"/>
  <c r="J2372" i="3"/>
  <c r="I2372" i="3"/>
  <c r="K2371" i="3"/>
  <c r="J2371" i="3"/>
  <c r="I2371" i="3"/>
  <c r="K2370" i="3"/>
  <c r="J2370" i="3"/>
  <c r="I2370" i="3"/>
  <c r="K2369" i="3"/>
  <c r="J2369" i="3"/>
  <c r="I2369" i="3"/>
  <c r="K2368" i="3"/>
  <c r="J2368" i="3"/>
  <c r="I2368" i="3"/>
  <c r="K2367" i="3"/>
  <c r="J2367" i="3"/>
  <c r="I2367" i="3"/>
  <c r="K2366" i="3"/>
  <c r="J2366" i="3"/>
  <c r="I2366" i="3"/>
  <c r="K2365" i="3"/>
  <c r="J2365" i="3"/>
  <c r="I2365" i="3"/>
  <c r="K2364" i="3"/>
  <c r="J2364" i="3"/>
  <c r="I2364" i="3"/>
  <c r="K2363" i="3"/>
  <c r="J2363" i="3"/>
  <c r="I2363" i="3"/>
  <c r="K2362" i="3"/>
  <c r="J2362" i="3"/>
  <c r="I2362" i="3"/>
  <c r="K2361" i="3"/>
  <c r="J2361" i="3"/>
  <c r="I2361" i="3"/>
  <c r="K2360" i="3"/>
  <c r="J2360" i="3"/>
  <c r="I2360" i="3"/>
  <c r="K2359" i="3"/>
  <c r="J2359" i="3"/>
  <c r="I2359" i="3"/>
  <c r="K2358" i="3"/>
  <c r="J2358" i="3"/>
  <c r="I2358" i="3"/>
  <c r="K2357" i="3"/>
  <c r="J2357" i="3"/>
  <c r="I2357" i="3"/>
  <c r="K2356" i="3"/>
  <c r="J2356" i="3"/>
  <c r="I2356" i="3"/>
  <c r="K2355" i="3"/>
  <c r="J2355" i="3"/>
  <c r="I2355" i="3"/>
  <c r="K2354" i="3"/>
  <c r="J2354" i="3"/>
  <c r="I2354" i="3"/>
  <c r="K2353" i="3"/>
  <c r="J2353" i="3"/>
  <c r="I2353" i="3"/>
  <c r="K2352" i="3"/>
  <c r="J2352" i="3"/>
  <c r="I2352" i="3"/>
  <c r="H2352" i="3" s="1"/>
  <c r="K2351" i="3"/>
  <c r="J2351" i="3"/>
  <c r="I2351" i="3"/>
  <c r="K2350" i="3"/>
  <c r="J2350" i="3"/>
  <c r="I2350" i="3"/>
  <c r="K2349" i="3"/>
  <c r="J2349" i="3"/>
  <c r="I2349" i="3"/>
  <c r="K2348" i="3"/>
  <c r="J2348" i="3"/>
  <c r="I2348" i="3"/>
  <c r="K2347" i="3"/>
  <c r="J2347" i="3"/>
  <c r="I2347" i="3"/>
  <c r="K2346" i="3"/>
  <c r="J2346" i="3"/>
  <c r="I2346" i="3"/>
  <c r="K2345" i="3"/>
  <c r="J2345" i="3"/>
  <c r="I2345" i="3"/>
  <c r="K2344" i="3"/>
  <c r="J2344" i="3"/>
  <c r="I2344" i="3"/>
  <c r="H2344" i="3" s="1"/>
  <c r="K2343" i="3"/>
  <c r="J2343" i="3"/>
  <c r="I2343" i="3"/>
  <c r="K2342" i="3"/>
  <c r="J2342" i="3"/>
  <c r="I2342" i="3"/>
  <c r="K2341" i="3"/>
  <c r="J2341" i="3"/>
  <c r="I2341" i="3"/>
  <c r="K2340" i="3"/>
  <c r="J2340" i="3"/>
  <c r="I2340" i="3"/>
  <c r="K2339" i="3"/>
  <c r="J2339" i="3"/>
  <c r="I2339" i="3"/>
  <c r="K2338" i="3"/>
  <c r="J2338" i="3"/>
  <c r="I2338" i="3"/>
  <c r="K2337" i="3"/>
  <c r="J2337" i="3"/>
  <c r="I2337" i="3"/>
  <c r="K2336" i="3"/>
  <c r="J2336" i="3"/>
  <c r="I2336" i="3"/>
  <c r="K2335" i="3"/>
  <c r="J2335" i="3"/>
  <c r="I2335" i="3"/>
  <c r="K2334" i="3"/>
  <c r="J2334" i="3"/>
  <c r="I2334" i="3"/>
  <c r="K2333" i="3"/>
  <c r="J2333" i="3"/>
  <c r="I2333" i="3"/>
  <c r="K2332" i="3"/>
  <c r="J2332" i="3"/>
  <c r="I2332" i="3"/>
  <c r="K2331" i="3"/>
  <c r="J2331" i="3"/>
  <c r="I2331" i="3"/>
  <c r="K2330" i="3"/>
  <c r="J2330" i="3"/>
  <c r="I2330" i="3"/>
  <c r="K2329" i="3"/>
  <c r="J2329" i="3"/>
  <c r="I2329" i="3"/>
  <c r="H2329" i="3" s="1"/>
  <c r="K2328" i="3"/>
  <c r="J2328" i="3"/>
  <c r="I2328" i="3"/>
  <c r="K2327" i="3"/>
  <c r="J2327" i="3"/>
  <c r="I2327" i="3"/>
  <c r="K2326" i="3"/>
  <c r="J2326" i="3"/>
  <c r="I2326" i="3"/>
  <c r="K2325" i="3"/>
  <c r="J2325" i="3"/>
  <c r="I2325" i="3"/>
  <c r="K2324" i="3"/>
  <c r="J2324" i="3"/>
  <c r="I2324" i="3"/>
  <c r="K2323" i="3"/>
  <c r="J2323" i="3"/>
  <c r="I2323" i="3"/>
  <c r="K2322" i="3"/>
  <c r="J2322" i="3"/>
  <c r="I2322" i="3"/>
  <c r="K2321" i="3"/>
  <c r="J2321" i="3"/>
  <c r="I2321" i="3"/>
  <c r="K2320" i="3"/>
  <c r="J2320" i="3"/>
  <c r="I2320" i="3"/>
  <c r="K2319" i="3"/>
  <c r="J2319" i="3"/>
  <c r="I2319" i="3"/>
  <c r="K2318" i="3"/>
  <c r="J2318" i="3"/>
  <c r="I2318" i="3"/>
  <c r="K2317" i="3"/>
  <c r="J2317" i="3"/>
  <c r="I2317" i="3"/>
  <c r="K2316" i="3"/>
  <c r="J2316" i="3"/>
  <c r="I2316" i="3"/>
  <c r="K2315" i="3"/>
  <c r="J2315" i="3"/>
  <c r="I2315" i="3"/>
  <c r="K2314" i="3"/>
  <c r="J2314" i="3"/>
  <c r="I2314" i="3"/>
  <c r="K2313" i="3"/>
  <c r="J2313" i="3"/>
  <c r="I2313" i="3"/>
  <c r="K2312" i="3"/>
  <c r="J2312" i="3"/>
  <c r="I2312" i="3"/>
  <c r="K2311" i="3"/>
  <c r="J2311" i="3"/>
  <c r="I2311" i="3"/>
  <c r="K2310" i="3"/>
  <c r="J2310" i="3"/>
  <c r="I2310" i="3"/>
  <c r="K2309" i="3"/>
  <c r="J2309" i="3"/>
  <c r="I2309" i="3"/>
  <c r="K2308" i="3"/>
  <c r="J2308" i="3"/>
  <c r="I2308" i="3"/>
  <c r="K2307" i="3"/>
  <c r="J2307" i="3"/>
  <c r="I2307" i="3"/>
  <c r="K2306" i="3"/>
  <c r="J2306" i="3"/>
  <c r="I2306" i="3"/>
  <c r="K2305" i="3"/>
  <c r="J2305" i="3"/>
  <c r="I2305" i="3"/>
  <c r="K2304" i="3"/>
  <c r="J2304" i="3"/>
  <c r="I2304" i="3"/>
  <c r="K2303" i="3"/>
  <c r="J2303" i="3"/>
  <c r="I2303" i="3"/>
  <c r="K2302" i="3"/>
  <c r="J2302" i="3"/>
  <c r="I2302" i="3"/>
  <c r="K2301" i="3"/>
  <c r="J2301" i="3"/>
  <c r="I2301" i="3"/>
  <c r="H2301" i="3" s="1"/>
  <c r="K2300" i="3"/>
  <c r="J2300" i="3"/>
  <c r="I2300" i="3"/>
  <c r="K2299" i="3"/>
  <c r="J2299" i="3"/>
  <c r="I2299" i="3"/>
  <c r="K2298" i="3"/>
  <c r="J2298" i="3"/>
  <c r="I2298" i="3"/>
  <c r="K2297" i="3"/>
  <c r="J2297" i="3"/>
  <c r="I2297" i="3"/>
  <c r="K2296" i="3"/>
  <c r="J2296" i="3"/>
  <c r="I2296" i="3"/>
  <c r="K2295" i="3"/>
  <c r="J2295" i="3"/>
  <c r="I2295" i="3"/>
  <c r="K2294" i="3"/>
  <c r="J2294" i="3"/>
  <c r="I2294" i="3"/>
  <c r="K2293" i="3"/>
  <c r="J2293" i="3"/>
  <c r="I2293" i="3"/>
  <c r="H2293" i="3" s="1"/>
  <c r="K2292" i="3"/>
  <c r="J2292" i="3"/>
  <c r="I2292" i="3"/>
  <c r="K2291" i="3"/>
  <c r="J2291" i="3"/>
  <c r="I2291" i="3"/>
  <c r="K2290" i="3"/>
  <c r="J2290" i="3"/>
  <c r="I2290" i="3"/>
  <c r="K2289" i="3"/>
  <c r="J2289" i="3"/>
  <c r="I2289" i="3"/>
  <c r="H2289" i="3" s="1"/>
  <c r="K2288" i="3"/>
  <c r="J2288" i="3"/>
  <c r="I2288" i="3"/>
  <c r="K2287" i="3"/>
  <c r="J2287" i="3"/>
  <c r="I2287" i="3"/>
  <c r="K2286" i="3"/>
  <c r="J2286" i="3"/>
  <c r="I2286" i="3"/>
  <c r="H2286" i="3" s="1"/>
  <c r="K2285" i="3"/>
  <c r="J2285" i="3"/>
  <c r="I2285" i="3"/>
  <c r="K2284" i="3"/>
  <c r="J2284" i="3"/>
  <c r="I2284" i="3"/>
  <c r="K2283" i="3"/>
  <c r="J2283" i="3"/>
  <c r="I2283" i="3"/>
  <c r="K2282" i="3"/>
  <c r="J2282" i="3"/>
  <c r="I2282" i="3"/>
  <c r="K2281" i="3"/>
  <c r="J2281" i="3"/>
  <c r="I2281" i="3"/>
  <c r="K2280" i="3"/>
  <c r="J2280" i="3"/>
  <c r="I2280" i="3"/>
  <c r="K2279" i="3"/>
  <c r="J2279" i="3"/>
  <c r="I2279" i="3"/>
  <c r="K2278" i="3"/>
  <c r="J2278" i="3"/>
  <c r="I2278" i="3"/>
  <c r="K2277" i="3"/>
  <c r="J2277" i="3"/>
  <c r="I2277" i="3"/>
  <c r="K2276" i="3"/>
  <c r="J2276" i="3"/>
  <c r="I2276" i="3"/>
  <c r="K2275" i="3"/>
  <c r="J2275" i="3"/>
  <c r="I2275" i="3"/>
  <c r="K2274" i="3"/>
  <c r="J2274" i="3"/>
  <c r="I2274" i="3"/>
  <c r="K2273" i="3"/>
  <c r="J2273" i="3"/>
  <c r="I2273" i="3"/>
  <c r="K2272" i="3"/>
  <c r="J2272" i="3"/>
  <c r="I2272" i="3"/>
  <c r="K2271" i="3"/>
  <c r="J2271" i="3"/>
  <c r="I2271" i="3"/>
  <c r="K2270" i="3"/>
  <c r="J2270" i="3"/>
  <c r="I2270" i="3"/>
  <c r="K2269" i="3"/>
  <c r="J2269" i="3"/>
  <c r="I2269" i="3"/>
  <c r="K2268" i="3"/>
  <c r="J2268" i="3"/>
  <c r="I2268" i="3"/>
  <c r="K2267" i="3"/>
  <c r="J2267" i="3"/>
  <c r="I2267" i="3"/>
  <c r="K2266" i="3"/>
  <c r="J2266" i="3"/>
  <c r="I2266" i="3"/>
  <c r="K2265" i="3"/>
  <c r="J2265" i="3"/>
  <c r="I2265" i="3"/>
  <c r="K2264" i="3"/>
  <c r="J2264" i="3"/>
  <c r="I2264" i="3"/>
  <c r="K2263" i="3"/>
  <c r="J2263" i="3"/>
  <c r="I2263" i="3"/>
  <c r="K2262" i="3"/>
  <c r="J2262" i="3"/>
  <c r="I2262" i="3"/>
  <c r="K2261" i="3"/>
  <c r="J2261" i="3"/>
  <c r="I2261" i="3"/>
  <c r="K2260" i="3"/>
  <c r="J2260" i="3"/>
  <c r="I2260" i="3"/>
  <c r="K2259" i="3"/>
  <c r="J2259" i="3"/>
  <c r="I2259" i="3"/>
  <c r="K2258" i="3"/>
  <c r="J2258" i="3"/>
  <c r="I2258" i="3"/>
  <c r="K2257" i="3"/>
  <c r="J2257" i="3"/>
  <c r="I2257" i="3"/>
  <c r="K2256" i="3"/>
  <c r="J2256" i="3"/>
  <c r="I2256" i="3"/>
  <c r="K2255" i="3"/>
  <c r="J2255" i="3"/>
  <c r="I2255" i="3"/>
  <c r="K2254" i="3"/>
  <c r="J2254" i="3"/>
  <c r="I2254" i="3"/>
  <c r="K2253" i="3"/>
  <c r="J2253" i="3"/>
  <c r="I2253" i="3"/>
  <c r="K2252" i="3"/>
  <c r="J2252" i="3"/>
  <c r="I2252" i="3"/>
  <c r="K2251" i="3"/>
  <c r="J2251" i="3"/>
  <c r="I2251" i="3"/>
  <c r="K2250" i="3"/>
  <c r="J2250" i="3"/>
  <c r="I2250" i="3"/>
  <c r="K2249" i="3"/>
  <c r="J2249" i="3"/>
  <c r="I2249" i="3"/>
  <c r="K2248" i="3"/>
  <c r="J2248" i="3"/>
  <c r="I2248" i="3"/>
  <c r="K2247" i="3"/>
  <c r="J2247" i="3"/>
  <c r="I2247" i="3"/>
  <c r="K2246" i="3"/>
  <c r="J2246" i="3"/>
  <c r="I2246" i="3"/>
  <c r="K2245" i="3"/>
  <c r="J2245" i="3"/>
  <c r="I2245" i="3"/>
  <c r="K2244" i="3"/>
  <c r="J2244" i="3"/>
  <c r="I2244" i="3"/>
  <c r="K2243" i="3"/>
  <c r="J2243" i="3"/>
  <c r="I2243" i="3"/>
  <c r="K2242" i="3"/>
  <c r="J2242" i="3"/>
  <c r="I2242" i="3"/>
  <c r="K2241" i="3"/>
  <c r="J2241" i="3"/>
  <c r="I2241" i="3"/>
  <c r="K2240" i="3"/>
  <c r="J2240" i="3"/>
  <c r="I2240" i="3"/>
  <c r="K2239" i="3"/>
  <c r="J2239" i="3"/>
  <c r="I2239" i="3"/>
  <c r="K2238" i="3"/>
  <c r="J2238" i="3"/>
  <c r="I2238" i="3"/>
  <c r="K2237" i="3"/>
  <c r="J2237" i="3"/>
  <c r="I2237" i="3"/>
  <c r="K2236" i="3"/>
  <c r="J2236" i="3"/>
  <c r="I2236" i="3"/>
  <c r="K2235" i="3"/>
  <c r="J2235" i="3"/>
  <c r="I2235" i="3"/>
  <c r="K2234" i="3"/>
  <c r="J2234" i="3"/>
  <c r="I2234" i="3"/>
  <c r="K2233" i="3"/>
  <c r="J2233" i="3"/>
  <c r="I2233" i="3"/>
  <c r="K2232" i="3"/>
  <c r="J2232" i="3"/>
  <c r="I2232" i="3"/>
  <c r="K2231" i="3"/>
  <c r="J2231" i="3"/>
  <c r="I2231" i="3"/>
  <c r="K2230" i="3"/>
  <c r="J2230" i="3"/>
  <c r="I2230" i="3"/>
  <c r="K2229" i="3"/>
  <c r="J2229" i="3"/>
  <c r="I2229" i="3"/>
  <c r="K2228" i="3"/>
  <c r="J2228" i="3"/>
  <c r="I2228" i="3"/>
  <c r="K2227" i="3"/>
  <c r="J2227" i="3"/>
  <c r="I2227" i="3"/>
  <c r="K2226" i="3"/>
  <c r="J2226" i="3"/>
  <c r="I2226" i="3"/>
  <c r="K2225" i="3"/>
  <c r="J2225" i="3"/>
  <c r="I2225" i="3"/>
  <c r="K2224" i="3"/>
  <c r="J2224" i="3"/>
  <c r="I2224" i="3"/>
  <c r="K2223" i="3"/>
  <c r="J2223" i="3"/>
  <c r="I2223" i="3"/>
  <c r="K2222" i="3"/>
  <c r="J2222" i="3"/>
  <c r="I2222" i="3"/>
  <c r="K2221" i="3"/>
  <c r="J2221" i="3"/>
  <c r="I2221" i="3"/>
  <c r="K2220" i="3"/>
  <c r="J2220" i="3"/>
  <c r="I2220" i="3"/>
  <c r="K2219" i="3"/>
  <c r="J2219" i="3"/>
  <c r="I2219" i="3"/>
  <c r="K2218" i="3"/>
  <c r="J2218" i="3"/>
  <c r="I2218" i="3"/>
  <c r="K2217" i="3"/>
  <c r="J2217" i="3"/>
  <c r="I2217" i="3"/>
  <c r="K2216" i="3"/>
  <c r="J2216" i="3"/>
  <c r="I2216" i="3"/>
  <c r="K2215" i="3"/>
  <c r="J2215" i="3"/>
  <c r="I2215" i="3"/>
  <c r="K2214" i="3"/>
  <c r="J2214" i="3"/>
  <c r="I2214" i="3"/>
  <c r="K2213" i="3"/>
  <c r="J2213" i="3"/>
  <c r="I2213" i="3"/>
  <c r="K2212" i="3"/>
  <c r="J2212" i="3"/>
  <c r="I2212" i="3"/>
  <c r="K2211" i="3"/>
  <c r="J2211" i="3"/>
  <c r="I2211" i="3"/>
  <c r="K2210" i="3"/>
  <c r="J2210" i="3"/>
  <c r="I2210" i="3"/>
  <c r="K2209" i="3"/>
  <c r="J2209" i="3"/>
  <c r="I2209" i="3"/>
  <c r="K2208" i="3"/>
  <c r="J2208" i="3"/>
  <c r="I2208" i="3"/>
  <c r="K2207" i="3"/>
  <c r="J2207" i="3"/>
  <c r="I2207" i="3"/>
  <c r="K2206" i="3"/>
  <c r="J2206" i="3"/>
  <c r="I2206" i="3"/>
  <c r="K2205" i="3"/>
  <c r="J2205" i="3"/>
  <c r="I2205" i="3"/>
  <c r="K2204" i="3"/>
  <c r="J2204" i="3"/>
  <c r="I2204" i="3"/>
  <c r="K2203" i="3"/>
  <c r="J2203" i="3"/>
  <c r="I2203" i="3"/>
  <c r="K2202" i="3"/>
  <c r="J2202" i="3"/>
  <c r="I2202" i="3"/>
  <c r="K2201" i="3"/>
  <c r="J2201" i="3"/>
  <c r="I2201" i="3"/>
  <c r="K2200" i="3"/>
  <c r="J2200" i="3"/>
  <c r="I2200" i="3"/>
  <c r="K2199" i="3"/>
  <c r="J2199" i="3"/>
  <c r="I2199" i="3"/>
  <c r="K2198" i="3"/>
  <c r="J2198" i="3"/>
  <c r="I2198" i="3"/>
  <c r="K2197" i="3"/>
  <c r="J2197" i="3"/>
  <c r="I2197" i="3"/>
  <c r="K2196" i="3"/>
  <c r="J2196" i="3"/>
  <c r="I2196" i="3"/>
  <c r="K2195" i="3"/>
  <c r="J2195" i="3"/>
  <c r="I2195" i="3"/>
  <c r="K2194" i="3"/>
  <c r="J2194" i="3"/>
  <c r="I2194" i="3"/>
  <c r="K2193" i="3"/>
  <c r="J2193" i="3"/>
  <c r="I2193" i="3"/>
  <c r="K2192" i="3"/>
  <c r="J2192" i="3"/>
  <c r="I2192" i="3"/>
  <c r="K2191" i="3"/>
  <c r="J2191" i="3"/>
  <c r="I2191" i="3"/>
  <c r="K2190" i="3"/>
  <c r="J2190" i="3"/>
  <c r="I2190" i="3"/>
  <c r="K2189" i="3"/>
  <c r="J2189" i="3"/>
  <c r="I2189" i="3"/>
  <c r="K2188" i="3"/>
  <c r="J2188" i="3"/>
  <c r="I2188" i="3"/>
  <c r="K2187" i="3"/>
  <c r="J2187" i="3"/>
  <c r="I2187" i="3"/>
  <c r="K2186" i="3"/>
  <c r="J2186" i="3"/>
  <c r="I2186" i="3"/>
  <c r="K2185" i="3"/>
  <c r="J2185" i="3"/>
  <c r="I2185" i="3"/>
  <c r="H2185" i="3" s="1"/>
  <c r="K2184" i="3"/>
  <c r="J2184" i="3"/>
  <c r="I2184" i="3"/>
  <c r="K2183" i="3"/>
  <c r="J2183" i="3"/>
  <c r="I2183" i="3"/>
  <c r="K2182" i="3"/>
  <c r="J2182" i="3"/>
  <c r="I2182" i="3"/>
  <c r="K2181" i="3"/>
  <c r="J2181" i="3"/>
  <c r="I2181" i="3"/>
  <c r="K2180" i="3"/>
  <c r="J2180" i="3"/>
  <c r="I2180" i="3"/>
  <c r="K2179" i="3"/>
  <c r="J2179" i="3"/>
  <c r="I2179" i="3"/>
  <c r="K2178" i="3"/>
  <c r="J2178" i="3"/>
  <c r="I2178" i="3"/>
  <c r="K2177" i="3"/>
  <c r="J2177" i="3"/>
  <c r="I2177" i="3"/>
  <c r="K2176" i="3"/>
  <c r="J2176" i="3"/>
  <c r="I2176" i="3"/>
  <c r="K2175" i="3"/>
  <c r="J2175" i="3"/>
  <c r="I2175" i="3"/>
  <c r="K2174" i="3"/>
  <c r="J2174" i="3"/>
  <c r="I2174" i="3"/>
  <c r="K2173" i="3"/>
  <c r="J2173" i="3"/>
  <c r="I2173" i="3"/>
  <c r="K2172" i="3"/>
  <c r="J2172" i="3"/>
  <c r="I2172" i="3"/>
  <c r="K2171" i="3"/>
  <c r="J2171" i="3"/>
  <c r="I2171" i="3"/>
  <c r="K2170" i="3"/>
  <c r="J2170" i="3"/>
  <c r="I2170" i="3"/>
  <c r="K2169" i="3"/>
  <c r="J2169" i="3"/>
  <c r="I2169" i="3"/>
  <c r="K2168" i="3"/>
  <c r="J2168" i="3"/>
  <c r="I2168" i="3"/>
  <c r="K2167" i="3"/>
  <c r="J2167" i="3"/>
  <c r="I2167" i="3"/>
  <c r="K2166" i="3"/>
  <c r="J2166" i="3"/>
  <c r="I2166" i="3"/>
  <c r="K2165" i="3"/>
  <c r="J2165" i="3"/>
  <c r="I2165" i="3"/>
  <c r="K2164" i="3"/>
  <c r="J2164" i="3"/>
  <c r="I2164" i="3"/>
  <c r="K2163" i="3"/>
  <c r="J2163" i="3"/>
  <c r="I2163" i="3"/>
  <c r="K2162" i="3"/>
  <c r="J2162" i="3"/>
  <c r="I2162" i="3"/>
  <c r="K2161" i="3"/>
  <c r="J2161" i="3"/>
  <c r="I2161" i="3"/>
  <c r="K2160" i="3"/>
  <c r="J2160" i="3"/>
  <c r="I2160" i="3"/>
  <c r="K2159" i="3"/>
  <c r="J2159" i="3"/>
  <c r="I2159" i="3"/>
  <c r="K2158" i="3"/>
  <c r="J2158" i="3"/>
  <c r="I2158" i="3"/>
  <c r="K2157" i="3"/>
  <c r="J2157" i="3"/>
  <c r="I2157" i="3"/>
  <c r="H2157" i="3" s="1"/>
  <c r="K2156" i="3"/>
  <c r="J2156" i="3"/>
  <c r="I2156" i="3"/>
  <c r="K2155" i="3"/>
  <c r="J2155" i="3"/>
  <c r="I2155" i="3"/>
  <c r="K2154" i="3"/>
  <c r="J2154" i="3"/>
  <c r="I2154" i="3"/>
  <c r="K2153" i="3"/>
  <c r="J2153" i="3"/>
  <c r="I2153" i="3"/>
  <c r="K2152" i="3"/>
  <c r="J2152" i="3"/>
  <c r="I2152" i="3"/>
  <c r="K2151" i="3"/>
  <c r="J2151" i="3"/>
  <c r="I2151" i="3"/>
  <c r="K2150" i="3"/>
  <c r="J2150" i="3"/>
  <c r="I2150" i="3"/>
  <c r="H2150" i="3" s="1"/>
  <c r="K2149" i="3"/>
  <c r="J2149" i="3"/>
  <c r="I2149" i="3"/>
  <c r="K2148" i="3"/>
  <c r="J2148" i="3"/>
  <c r="I2148" i="3"/>
  <c r="K2147" i="3"/>
  <c r="J2147" i="3"/>
  <c r="I2147" i="3"/>
  <c r="K2146" i="3"/>
  <c r="J2146" i="3"/>
  <c r="I2146" i="3"/>
  <c r="K2145" i="3"/>
  <c r="J2145" i="3"/>
  <c r="I2145" i="3"/>
  <c r="K2144" i="3"/>
  <c r="J2144" i="3"/>
  <c r="I2144" i="3"/>
  <c r="K2143" i="3"/>
  <c r="J2143" i="3"/>
  <c r="I2143" i="3"/>
  <c r="K2142" i="3"/>
  <c r="J2142" i="3"/>
  <c r="I2142" i="3"/>
  <c r="K2141" i="3"/>
  <c r="J2141" i="3"/>
  <c r="I2141" i="3"/>
  <c r="H2141" i="3" s="1"/>
  <c r="K2140" i="3"/>
  <c r="J2140" i="3"/>
  <c r="I2140" i="3"/>
  <c r="K2139" i="3"/>
  <c r="J2139" i="3"/>
  <c r="I2139" i="3"/>
  <c r="K2138" i="3"/>
  <c r="J2138" i="3"/>
  <c r="I2138" i="3"/>
  <c r="K2137" i="3"/>
  <c r="J2137" i="3"/>
  <c r="I2137" i="3"/>
  <c r="K2136" i="3"/>
  <c r="J2136" i="3"/>
  <c r="I2136" i="3"/>
  <c r="K2135" i="3"/>
  <c r="J2135" i="3"/>
  <c r="I2135" i="3"/>
  <c r="K2134" i="3"/>
  <c r="J2134" i="3"/>
  <c r="I2134" i="3"/>
  <c r="K2133" i="3"/>
  <c r="J2133" i="3"/>
  <c r="I2133" i="3"/>
  <c r="K2132" i="3"/>
  <c r="J2132" i="3"/>
  <c r="I2132" i="3"/>
  <c r="K2131" i="3"/>
  <c r="J2131" i="3"/>
  <c r="I2131" i="3"/>
  <c r="K2130" i="3"/>
  <c r="J2130" i="3"/>
  <c r="I2130" i="3"/>
  <c r="K2129" i="3"/>
  <c r="J2129" i="3"/>
  <c r="I2129" i="3"/>
  <c r="K2128" i="3"/>
  <c r="J2128" i="3"/>
  <c r="I2128" i="3"/>
  <c r="K2127" i="3"/>
  <c r="J2127" i="3"/>
  <c r="I2127" i="3"/>
  <c r="K2126" i="3"/>
  <c r="J2126" i="3"/>
  <c r="I2126" i="3"/>
  <c r="K2125" i="3"/>
  <c r="J2125" i="3"/>
  <c r="I2125" i="3"/>
  <c r="K2124" i="3"/>
  <c r="J2124" i="3"/>
  <c r="I2124" i="3"/>
  <c r="K2123" i="3"/>
  <c r="J2123" i="3"/>
  <c r="I2123" i="3"/>
  <c r="K2122" i="3"/>
  <c r="J2122" i="3"/>
  <c r="I2122" i="3"/>
  <c r="K2121" i="3"/>
  <c r="J2121" i="3"/>
  <c r="I2121" i="3"/>
  <c r="K2120" i="3"/>
  <c r="J2120" i="3"/>
  <c r="I2120" i="3"/>
  <c r="K2119" i="3"/>
  <c r="J2119" i="3"/>
  <c r="I2119" i="3"/>
  <c r="K2118" i="3"/>
  <c r="J2118" i="3"/>
  <c r="I2118" i="3"/>
  <c r="H2118" i="3" s="1"/>
  <c r="K2117" i="3"/>
  <c r="J2117" i="3"/>
  <c r="I2117" i="3"/>
  <c r="K2116" i="3"/>
  <c r="J2116" i="3"/>
  <c r="I2116" i="3"/>
  <c r="K2115" i="3"/>
  <c r="J2115" i="3"/>
  <c r="I2115" i="3"/>
  <c r="K2114" i="3"/>
  <c r="J2114" i="3"/>
  <c r="I2114" i="3"/>
  <c r="H2114" i="3" s="1"/>
  <c r="K2113" i="3"/>
  <c r="J2113" i="3"/>
  <c r="I2113" i="3"/>
  <c r="K2112" i="3"/>
  <c r="J2112" i="3"/>
  <c r="I2112" i="3"/>
  <c r="K2111" i="3"/>
  <c r="J2111" i="3"/>
  <c r="I2111" i="3"/>
  <c r="K2110" i="3"/>
  <c r="J2110" i="3"/>
  <c r="I2110" i="3"/>
  <c r="K2109" i="3"/>
  <c r="J2109" i="3"/>
  <c r="I2109" i="3"/>
  <c r="K2108" i="3"/>
  <c r="J2108" i="3"/>
  <c r="I2108" i="3"/>
  <c r="K2107" i="3"/>
  <c r="J2107" i="3"/>
  <c r="I2107" i="3"/>
  <c r="K2106" i="3"/>
  <c r="J2106" i="3"/>
  <c r="I2106" i="3"/>
  <c r="K2105" i="3"/>
  <c r="J2105" i="3"/>
  <c r="I2105" i="3"/>
  <c r="K2104" i="3"/>
  <c r="J2104" i="3"/>
  <c r="I2104" i="3"/>
  <c r="K2103" i="3"/>
  <c r="J2103" i="3"/>
  <c r="I2103" i="3"/>
  <c r="K2102" i="3"/>
  <c r="J2102" i="3"/>
  <c r="I2102" i="3"/>
  <c r="K2101" i="3"/>
  <c r="J2101" i="3"/>
  <c r="I2101" i="3"/>
  <c r="K2100" i="3"/>
  <c r="J2100" i="3"/>
  <c r="I2100" i="3"/>
  <c r="K2099" i="3"/>
  <c r="J2099" i="3"/>
  <c r="I2099" i="3"/>
  <c r="K2098" i="3"/>
  <c r="J2098" i="3"/>
  <c r="I2098" i="3"/>
  <c r="K2097" i="3"/>
  <c r="J2097" i="3"/>
  <c r="I2097" i="3"/>
  <c r="K2096" i="3"/>
  <c r="J2096" i="3"/>
  <c r="I2096" i="3"/>
  <c r="K2095" i="3"/>
  <c r="J2095" i="3"/>
  <c r="I2095" i="3"/>
  <c r="K2094" i="3"/>
  <c r="J2094" i="3"/>
  <c r="I2094" i="3"/>
  <c r="K2093" i="3"/>
  <c r="J2093" i="3"/>
  <c r="I2093" i="3"/>
  <c r="K2092" i="3"/>
  <c r="J2092" i="3"/>
  <c r="I2092" i="3"/>
  <c r="K2091" i="3"/>
  <c r="J2091" i="3"/>
  <c r="I2091" i="3"/>
  <c r="K2090" i="3"/>
  <c r="J2090" i="3"/>
  <c r="I2090" i="3"/>
  <c r="K2089" i="3"/>
  <c r="J2089" i="3"/>
  <c r="I2089" i="3"/>
  <c r="K2088" i="3"/>
  <c r="J2088" i="3"/>
  <c r="I2088" i="3"/>
  <c r="K2087" i="3"/>
  <c r="J2087" i="3"/>
  <c r="I2087" i="3"/>
  <c r="K2086" i="3"/>
  <c r="J2086" i="3"/>
  <c r="I2086" i="3"/>
  <c r="K2085" i="3"/>
  <c r="J2085" i="3"/>
  <c r="I2085" i="3"/>
  <c r="K2084" i="3"/>
  <c r="J2084" i="3"/>
  <c r="I2084" i="3"/>
  <c r="K2083" i="3"/>
  <c r="J2083" i="3"/>
  <c r="I2083" i="3"/>
  <c r="K2082" i="3"/>
  <c r="J2082" i="3"/>
  <c r="I2082" i="3"/>
  <c r="K2081" i="3"/>
  <c r="J2081" i="3"/>
  <c r="I2081" i="3"/>
  <c r="K2080" i="3"/>
  <c r="J2080" i="3"/>
  <c r="I2080" i="3"/>
  <c r="K2079" i="3"/>
  <c r="J2079" i="3"/>
  <c r="I2079" i="3"/>
  <c r="K2078" i="3"/>
  <c r="J2078" i="3"/>
  <c r="I2078" i="3"/>
  <c r="K2077" i="3"/>
  <c r="J2077" i="3"/>
  <c r="I2077" i="3"/>
  <c r="K2076" i="3"/>
  <c r="J2076" i="3"/>
  <c r="I2076" i="3"/>
  <c r="K2075" i="3"/>
  <c r="J2075" i="3"/>
  <c r="I2075" i="3"/>
  <c r="K2074" i="3"/>
  <c r="J2074" i="3"/>
  <c r="I2074" i="3"/>
  <c r="K2073" i="3"/>
  <c r="J2073" i="3"/>
  <c r="I2073" i="3"/>
  <c r="H2073" i="3" s="1"/>
  <c r="K2072" i="3"/>
  <c r="J2072" i="3"/>
  <c r="I2072" i="3"/>
  <c r="K2071" i="3"/>
  <c r="J2071" i="3"/>
  <c r="I2071" i="3"/>
  <c r="K2070" i="3"/>
  <c r="J2070" i="3"/>
  <c r="I2070" i="3"/>
  <c r="K2069" i="3"/>
  <c r="J2069" i="3"/>
  <c r="I2069" i="3"/>
  <c r="K2068" i="3"/>
  <c r="J2068" i="3"/>
  <c r="I2068" i="3"/>
  <c r="K2067" i="3"/>
  <c r="J2067" i="3"/>
  <c r="I2067" i="3"/>
  <c r="K2066" i="3"/>
  <c r="J2066" i="3"/>
  <c r="I2066" i="3"/>
  <c r="K2065" i="3"/>
  <c r="J2065" i="3"/>
  <c r="I2065" i="3"/>
  <c r="K2064" i="3"/>
  <c r="J2064" i="3"/>
  <c r="I2064" i="3"/>
  <c r="K2063" i="3"/>
  <c r="J2063" i="3"/>
  <c r="I2063" i="3"/>
  <c r="K2062" i="3"/>
  <c r="J2062" i="3"/>
  <c r="I2062" i="3"/>
  <c r="K2061" i="3"/>
  <c r="J2061" i="3"/>
  <c r="I2061" i="3"/>
  <c r="H2061" i="3" s="1"/>
  <c r="K2060" i="3"/>
  <c r="J2060" i="3"/>
  <c r="I2060" i="3"/>
  <c r="K2059" i="3"/>
  <c r="J2059" i="3"/>
  <c r="I2059" i="3"/>
  <c r="K2058" i="3"/>
  <c r="J2058" i="3"/>
  <c r="I2058" i="3"/>
  <c r="K2057" i="3"/>
  <c r="J2057" i="3"/>
  <c r="I2057" i="3"/>
  <c r="K2056" i="3"/>
  <c r="J2056" i="3"/>
  <c r="I2056" i="3"/>
  <c r="K2055" i="3"/>
  <c r="J2055" i="3"/>
  <c r="I2055" i="3"/>
  <c r="K2054" i="3"/>
  <c r="J2054" i="3"/>
  <c r="I2054" i="3"/>
  <c r="K2053" i="3"/>
  <c r="J2053" i="3"/>
  <c r="I2053" i="3"/>
  <c r="K2052" i="3"/>
  <c r="J2052" i="3"/>
  <c r="I2052" i="3"/>
  <c r="K2051" i="3"/>
  <c r="J2051" i="3"/>
  <c r="I2051" i="3"/>
  <c r="K2050" i="3"/>
  <c r="J2050" i="3"/>
  <c r="I2050" i="3"/>
  <c r="K2049" i="3"/>
  <c r="J2049" i="3"/>
  <c r="I2049" i="3"/>
  <c r="H2049" i="3" s="1"/>
  <c r="K2048" i="3"/>
  <c r="J2048" i="3"/>
  <c r="I2048" i="3"/>
  <c r="K2047" i="3"/>
  <c r="J2047" i="3"/>
  <c r="I2047" i="3"/>
  <c r="K2046" i="3"/>
  <c r="J2046" i="3"/>
  <c r="I2046" i="3"/>
  <c r="K2045" i="3"/>
  <c r="J2045" i="3"/>
  <c r="I2045" i="3"/>
  <c r="K2044" i="3"/>
  <c r="J2044" i="3"/>
  <c r="I2044" i="3"/>
  <c r="K2043" i="3"/>
  <c r="J2043" i="3"/>
  <c r="I2043" i="3"/>
  <c r="K2042" i="3"/>
  <c r="J2042" i="3"/>
  <c r="I2042" i="3"/>
  <c r="K2041" i="3"/>
  <c r="J2041" i="3"/>
  <c r="I2041" i="3"/>
  <c r="K2040" i="3"/>
  <c r="J2040" i="3"/>
  <c r="I2040" i="3"/>
  <c r="K2039" i="3"/>
  <c r="J2039" i="3"/>
  <c r="I2039" i="3"/>
  <c r="K2038" i="3"/>
  <c r="J2038" i="3"/>
  <c r="I2038" i="3"/>
  <c r="K2037" i="3"/>
  <c r="J2037" i="3"/>
  <c r="I2037" i="3"/>
  <c r="K2036" i="3"/>
  <c r="J2036" i="3"/>
  <c r="I2036" i="3"/>
  <c r="K2035" i="3"/>
  <c r="J2035" i="3"/>
  <c r="I2035" i="3"/>
  <c r="K2034" i="3"/>
  <c r="J2034" i="3"/>
  <c r="I2034" i="3"/>
  <c r="K2033" i="3"/>
  <c r="J2033" i="3"/>
  <c r="I2033" i="3"/>
  <c r="K2032" i="3"/>
  <c r="J2032" i="3"/>
  <c r="I2032" i="3"/>
  <c r="K2031" i="3"/>
  <c r="J2031" i="3"/>
  <c r="I2031" i="3"/>
  <c r="K2030" i="3"/>
  <c r="J2030" i="3"/>
  <c r="I2030" i="3"/>
  <c r="K2029" i="3"/>
  <c r="J2029" i="3"/>
  <c r="I2029" i="3"/>
  <c r="K2028" i="3"/>
  <c r="J2028" i="3"/>
  <c r="I2028" i="3"/>
  <c r="K2027" i="3"/>
  <c r="J2027" i="3"/>
  <c r="I2027" i="3"/>
  <c r="K2026" i="3"/>
  <c r="J2026" i="3"/>
  <c r="I2026" i="3"/>
  <c r="K2025" i="3"/>
  <c r="J2025" i="3"/>
  <c r="I2025" i="3"/>
  <c r="K2024" i="3"/>
  <c r="J2024" i="3"/>
  <c r="I2024" i="3"/>
  <c r="H2024" i="3" s="1"/>
  <c r="K2023" i="3"/>
  <c r="J2023" i="3"/>
  <c r="I2023" i="3"/>
  <c r="K2022" i="3"/>
  <c r="J2022" i="3"/>
  <c r="I2022" i="3"/>
  <c r="K2021" i="3"/>
  <c r="J2021" i="3"/>
  <c r="I2021" i="3"/>
  <c r="H2021" i="3" s="1"/>
  <c r="K2020" i="3"/>
  <c r="J2020" i="3"/>
  <c r="I2020" i="3"/>
  <c r="K2019" i="3"/>
  <c r="J2019" i="3"/>
  <c r="I2019" i="3"/>
  <c r="K2018" i="3"/>
  <c r="J2018" i="3"/>
  <c r="I2018" i="3"/>
  <c r="K2017" i="3"/>
  <c r="J2017" i="3"/>
  <c r="I2017" i="3"/>
  <c r="K2016" i="3"/>
  <c r="J2016" i="3"/>
  <c r="I2016" i="3"/>
  <c r="K2015" i="3"/>
  <c r="J2015" i="3"/>
  <c r="I2015" i="3"/>
  <c r="K2014" i="3"/>
  <c r="J2014" i="3"/>
  <c r="I2014" i="3"/>
  <c r="K2013" i="3"/>
  <c r="J2013" i="3"/>
  <c r="I2013" i="3"/>
  <c r="K2012" i="3"/>
  <c r="J2012" i="3"/>
  <c r="I2012" i="3"/>
  <c r="K2011" i="3"/>
  <c r="J2011" i="3"/>
  <c r="I2011" i="3"/>
  <c r="K2010" i="3"/>
  <c r="J2010" i="3"/>
  <c r="I2010" i="3"/>
  <c r="K2009" i="3"/>
  <c r="J2009" i="3"/>
  <c r="I2009" i="3"/>
  <c r="K2008" i="3"/>
  <c r="J2008" i="3"/>
  <c r="I2008" i="3"/>
  <c r="K2007" i="3"/>
  <c r="J2007" i="3"/>
  <c r="I2007" i="3"/>
  <c r="K2006" i="3"/>
  <c r="J2006" i="3"/>
  <c r="I2006" i="3"/>
  <c r="K2005" i="3"/>
  <c r="J2005" i="3"/>
  <c r="I2005" i="3"/>
  <c r="K2004" i="3"/>
  <c r="J2004" i="3"/>
  <c r="I2004" i="3"/>
  <c r="K2003" i="3"/>
  <c r="J2003" i="3"/>
  <c r="I2003" i="3"/>
  <c r="K2002" i="3"/>
  <c r="J2002" i="3"/>
  <c r="I2002" i="3"/>
  <c r="K2001" i="3"/>
  <c r="J2001" i="3"/>
  <c r="I2001" i="3"/>
  <c r="K2000" i="3"/>
  <c r="J2000" i="3"/>
  <c r="I2000" i="3"/>
  <c r="K1999" i="3"/>
  <c r="J1999" i="3"/>
  <c r="I1999" i="3"/>
  <c r="K1998" i="3"/>
  <c r="J1998" i="3"/>
  <c r="I1998" i="3"/>
  <c r="K1997" i="3"/>
  <c r="J1997" i="3"/>
  <c r="I1997" i="3"/>
  <c r="K1996" i="3"/>
  <c r="J1996" i="3"/>
  <c r="I1996" i="3"/>
  <c r="K1995" i="3"/>
  <c r="J1995" i="3"/>
  <c r="I1995" i="3"/>
  <c r="K1994" i="3"/>
  <c r="J1994" i="3"/>
  <c r="I1994" i="3"/>
  <c r="K1993" i="3"/>
  <c r="J1993" i="3"/>
  <c r="I1993" i="3"/>
  <c r="K1992" i="3"/>
  <c r="J1992" i="3"/>
  <c r="I1992" i="3"/>
  <c r="K1991" i="3"/>
  <c r="J1991" i="3"/>
  <c r="I1991" i="3"/>
  <c r="K1990" i="3"/>
  <c r="J1990" i="3"/>
  <c r="I1990" i="3"/>
  <c r="K1989" i="3"/>
  <c r="J1989" i="3"/>
  <c r="I1989" i="3"/>
  <c r="K1988" i="3"/>
  <c r="J1988" i="3"/>
  <c r="I1988" i="3"/>
  <c r="K1987" i="3"/>
  <c r="J1987" i="3"/>
  <c r="I1987" i="3"/>
  <c r="K1986" i="3"/>
  <c r="J1986" i="3"/>
  <c r="I1986" i="3"/>
  <c r="K1985" i="3"/>
  <c r="J1985" i="3"/>
  <c r="I1985" i="3"/>
  <c r="K1984" i="3"/>
  <c r="J1984" i="3"/>
  <c r="I1984" i="3"/>
  <c r="K1983" i="3"/>
  <c r="J1983" i="3"/>
  <c r="I1983" i="3"/>
  <c r="K1982" i="3"/>
  <c r="J1982" i="3"/>
  <c r="I1982" i="3"/>
  <c r="K1981" i="3"/>
  <c r="J1981" i="3"/>
  <c r="I1981" i="3"/>
  <c r="K1980" i="3"/>
  <c r="J1980" i="3"/>
  <c r="I1980" i="3"/>
  <c r="H1980" i="3" s="1"/>
  <c r="K1979" i="3"/>
  <c r="J1979" i="3"/>
  <c r="I1979" i="3"/>
  <c r="K1978" i="3"/>
  <c r="J1978" i="3"/>
  <c r="I1978" i="3"/>
  <c r="K1977" i="3"/>
  <c r="J1977" i="3"/>
  <c r="I1977" i="3"/>
  <c r="H1977" i="3" s="1"/>
  <c r="K1976" i="3"/>
  <c r="J1976" i="3"/>
  <c r="I1976" i="3"/>
  <c r="K1975" i="3"/>
  <c r="J1975" i="3"/>
  <c r="I1975" i="3"/>
  <c r="K1974" i="3"/>
  <c r="J1974" i="3"/>
  <c r="I1974" i="3"/>
  <c r="K1973" i="3"/>
  <c r="J1973" i="3"/>
  <c r="I1973" i="3"/>
  <c r="K1972" i="3"/>
  <c r="J1972" i="3"/>
  <c r="I1972" i="3"/>
  <c r="K1971" i="3"/>
  <c r="J1971" i="3"/>
  <c r="I1971" i="3"/>
  <c r="K1970" i="3"/>
  <c r="J1970" i="3"/>
  <c r="I1970" i="3"/>
  <c r="K1969" i="3"/>
  <c r="J1969" i="3"/>
  <c r="I1969" i="3"/>
  <c r="K1968" i="3"/>
  <c r="J1968" i="3"/>
  <c r="I1968" i="3"/>
  <c r="K1967" i="3"/>
  <c r="J1967" i="3"/>
  <c r="I1967" i="3"/>
  <c r="K1966" i="3"/>
  <c r="J1966" i="3"/>
  <c r="I1966" i="3"/>
  <c r="K1965" i="3"/>
  <c r="J1965" i="3"/>
  <c r="I1965" i="3"/>
  <c r="K1964" i="3"/>
  <c r="J1964" i="3"/>
  <c r="I1964" i="3"/>
  <c r="K1963" i="3"/>
  <c r="J1963" i="3"/>
  <c r="I1963" i="3"/>
  <c r="K1962" i="3"/>
  <c r="J1962" i="3"/>
  <c r="I1962" i="3"/>
  <c r="K1961" i="3"/>
  <c r="J1961" i="3"/>
  <c r="I1961" i="3"/>
  <c r="K1960" i="3"/>
  <c r="J1960" i="3"/>
  <c r="I1960" i="3"/>
  <c r="K1959" i="3"/>
  <c r="J1959" i="3"/>
  <c r="I1959" i="3"/>
  <c r="K1958" i="3"/>
  <c r="J1958" i="3"/>
  <c r="I1958" i="3"/>
  <c r="K1957" i="3"/>
  <c r="J1957" i="3"/>
  <c r="I1957" i="3"/>
  <c r="K1956" i="3"/>
  <c r="J1956" i="3"/>
  <c r="I1956" i="3"/>
  <c r="K1955" i="3"/>
  <c r="J1955" i="3"/>
  <c r="I1955" i="3"/>
  <c r="K1954" i="3"/>
  <c r="J1954" i="3"/>
  <c r="I1954" i="3"/>
  <c r="K1953" i="3"/>
  <c r="J1953" i="3"/>
  <c r="I1953" i="3"/>
  <c r="K1952" i="3"/>
  <c r="J1952" i="3"/>
  <c r="I1952" i="3"/>
  <c r="K1951" i="3"/>
  <c r="J1951" i="3"/>
  <c r="I1951" i="3"/>
  <c r="K1950" i="3"/>
  <c r="J1950" i="3"/>
  <c r="I1950" i="3"/>
  <c r="K1949" i="3"/>
  <c r="J1949" i="3"/>
  <c r="I1949" i="3"/>
  <c r="K1948" i="3"/>
  <c r="J1948" i="3"/>
  <c r="I1948" i="3"/>
  <c r="K1947" i="3"/>
  <c r="J1947" i="3"/>
  <c r="I1947" i="3"/>
  <c r="K1946" i="3"/>
  <c r="J1946" i="3"/>
  <c r="I1946" i="3"/>
  <c r="K1945" i="3"/>
  <c r="J1945" i="3"/>
  <c r="I1945" i="3"/>
  <c r="K1944" i="3"/>
  <c r="J1944" i="3"/>
  <c r="I1944" i="3"/>
  <c r="K1943" i="3"/>
  <c r="J1943" i="3"/>
  <c r="I1943" i="3"/>
  <c r="K1942" i="3"/>
  <c r="J1942" i="3"/>
  <c r="I1942" i="3"/>
  <c r="K1941" i="3"/>
  <c r="J1941" i="3"/>
  <c r="I1941" i="3"/>
  <c r="K1940" i="3"/>
  <c r="J1940" i="3"/>
  <c r="I1940" i="3"/>
  <c r="K1939" i="3"/>
  <c r="J1939" i="3"/>
  <c r="I1939" i="3"/>
  <c r="K1938" i="3"/>
  <c r="J1938" i="3"/>
  <c r="I1938" i="3"/>
  <c r="H1938" i="3" s="1"/>
  <c r="K1937" i="3"/>
  <c r="J1937" i="3"/>
  <c r="I1937" i="3"/>
  <c r="H1937" i="3" s="1"/>
  <c r="K1936" i="3"/>
  <c r="J1936" i="3"/>
  <c r="I1936" i="3"/>
  <c r="K1935" i="3"/>
  <c r="J1935" i="3"/>
  <c r="I1935" i="3"/>
  <c r="K1934" i="3"/>
  <c r="J1934" i="3"/>
  <c r="I1934" i="3"/>
  <c r="K1933" i="3"/>
  <c r="J1933" i="3"/>
  <c r="I1933" i="3"/>
  <c r="K1932" i="3"/>
  <c r="J1932" i="3"/>
  <c r="I1932" i="3"/>
  <c r="H1932" i="3" s="1"/>
  <c r="K1931" i="3"/>
  <c r="J1931" i="3"/>
  <c r="I1931" i="3"/>
  <c r="K1930" i="3"/>
  <c r="J1930" i="3"/>
  <c r="I1930" i="3"/>
  <c r="H1930" i="3" s="1"/>
  <c r="K1929" i="3"/>
  <c r="J1929" i="3"/>
  <c r="I1929" i="3"/>
  <c r="H1929" i="3" s="1"/>
  <c r="K1928" i="3"/>
  <c r="J1928" i="3"/>
  <c r="I1928" i="3"/>
  <c r="K1927" i="3"/>
  <c r="J1927" i="3"/>
  <c r="I1927" i="3"/>
  <c r="K1926" i="3"/>
  <c r="J1926" i="3"/>
  <c r="I1926" i="3"/>
  <c r="K1925" i="3"/>
  <c r="J1925" i="3"/>
  <c r="I1925" i="3"/>
  <c r="K1924" i="3"/>
  <c r="J1924" i="3"/>
  <c r="I1924" i="3"/>
  <c r="K1923" i="3"/>
  <c r="J1923" i="3"/>
  <c r="I1923" i="3"/>
  <c r="K1922" i="3"/>
  <c r="J1922" i="3"/>
  <c r="I1922" i="3"/>
  <c r="H1922" i="3" s="1"/>
  <c r="K1921" i="3"/>
  <c r="J1921" i="3"/>
  <c r="I1921" i="3"/>
  <c r="K1920" i="3"/>
  <c r="J1920" i="3"/>
  <c r="I1920" i="3"/>
  <c r="K1919" i="3"/>
  <c r="J1919" i="3"/>
  <c r="I1919" i="3"/>
  <c r="K1918" i="3"/>
  <c r="J1918" i="3"/>
  <c r="I1918" i="3"/>
  <c r="H1918" i="3" s="1"/>
  <c r="K1917" i="3"/>
  <c r="J1917" i="3"/>
  <c r="I1917" i="3"/>
  <c r="K1916" i="3"/>
  <c r="J1916" i="3"/>
  <c r="I1916" i="3"/>
  <c r="K1915" i="3"/>
  <c r="J1915" i="3"/>
  <c r="I1915" i="3"/>
  <c r="K1914" i="3"/>
  <c r="J1914" i="3"/>
  <c r="I1914" i="3"/>
  <c r="H1914" i="3" s="1"/>
  <c r="K1913" i="3"/>
  <c r="J1913" i="3"/>
  <c r="I1913" i="3"/>
  <c r="K1912" i="3"/>
  <c r="J1912" i="3"/>
  <c r="I1912" i="3"/>
  <c r="K1911" i="3"/>
  <c r="J1911" i="3"/>
  <c r="I1911" i="3"/>
  <c r="K1910" i="3"/>
  <c r="J1910" i="3"/>
  <c r="I1910" i="3"/>
  <c r="K1909" i="3"/>
  <c r="J1909" i="3"/>
  <c r="I1909" i="3"/>
  <c r="K1908" i="3"/>
  <c r="J1908" i="3"/>
  <c r="I1908" i="3"/>
  <c r="K1907" i="3"/>
  <c r="J1907" i="3"/>
  <c r="I1907" i="3"/>
  <c r="K1906" i="3"/>
  <c r="J1906" i="3"/>
  <c r="I1906" i="3"/>
  <c r="K1905" i="3"/>
  <c r="J1905" i="3"/>
  <c r="I1905" i="3"/>
  <c r="K1904" i="3"/>
  <c r="J1904" i="3"/>
  <c r="I1904" i="3"/>
  <c r="K1903" i="3"/>
  <c r="J1903" i="3"/>
  <c r="I1903" i="3"/>
  <c r="K1902" i="3"/>
  <c r="J1902" i="3"/>
  <c r="I1902" i="3"/>
  <c r="K1901" i="3"/>
  <c r="J1901" i="3"/>
  <c r="I1901" i="3"/>
  <c r="K1900" i="3"/>
  <c r="J1900" i="3"/>
  <c r="I1900" i="3"/>
  <c r="K1899" i="3"/>
  <c r="J1899" i="3"/>
  <c r="I1899" i="3"/>
  <c r="K1898" i="3"/>
  <c r="J1898" i="3"/>
  <c r="I1898" i="3"/>
  <c r="K1897" i="3"/>
  <c r="J1897" i="3"/>
  <c r="I1897" i="3"/>
  <c r="K1896" i="3"/>
  <c r="J1896" i="3"/>
  <c r="I1896" i="3"/>
  <c r="K1895" i="3"/>
  <c r="J1895" i="3"/>
  <c r="I1895" i="3"/>
  <c r="K1894" i="3"/>
  <c r="J1894" i="3"/>
  <c r="I1894" i="3"/>
  <c r="K1893" i="3"/>
  <c r="J1893" i="3"/>
  <c r="I1893" i="3"/>
  <c r="K1892" i="3"/>
  <c r="J1892" i="3"/>
  <c r="I1892" i="3"/>
  <c r="K1891" i="3"/>
  <c r="J1891" i="3"/>
  <c r="I1891" i="3"/>
  <c r="K1890" i="3"/>
  <c r="J1890" i="3"/>
  <c r="I1890" i="3"/>
  <c r="K1889" i="3"/>
  <c r="J1889" i="3"/>
  <c r="I1889" i="3"/>
  <c r="K1888" i="3"/>
  <c r="J1888" i="3"/>
  <c r="I1888" i="3"/>
  <c r="K1887" i="3"/>
  <c r="J1887" i="3"/>
  <c r="I1887" i="3"/>
  <c r="K1886" i="3"/>
  <c r="J1886" i="3"/>
  <c r="I1886" i="3"/>
  <c r="K1885" i="3"/>
  <c r="J1885" i="3"/>
  <c r="I1885" i="3"/>
  <c r="K1884" i="3"/>
  <c r="J1884" i="3"/>
  <c r="I1884" i="3"/>
  <c r="K1883" i="3"/>
  <c r="J1883" i="3"/>
  <c r="I1883" i="3"/>
  <c r="K1882" i="3"/>
  <c r="J1882" i="3"/>
  <c r="I1882" i="3"/>
  <c r="K1881" i="3"/>
  <c r="J1881" i="3"/>
  <c r="I1881" i="3"/>
  <c r="K1880" i="3"/>
  <c r="J1880" i="3"/>
  <c r="I1880" i="3"/>
  <c r="K1879" i="3"/>
  <c r="J1879" i="3"/>
  <c r="I1879" i="3"/>
  <c r="K1878" i="3"/>
  <c r="J1878" i="3"/>
  <c r="I1878" i="3"/>
  <c r="K1877" i="3"/>
  <c r="J1877" i="3"/>
  <c r="I1877" i="3"/>
  <c r="K1876" i="3"/>
  <c r="J1876" i="3"/>
  <c r="I1876" i="3"/>
  <c r="K1875" i="3"/>
  <c r="J1875" i="3"/>
  <c r="I1875" i="3"/>
  <c r="K1874" i="3"/>
  <c r="J1874" i="3"/>
  <c r="I1874" i="3"/>
  <c r="K1873" i="3"/>
  <c r="J1873" i="3"/>
  <c r="I1873" i="3"/>
  <c r="K1872" i="3"/>
  <c r="J1872" i="3"/>
  <c r="I1872" i="3"/>
  <c r="K1871" i="3"/>
  <c r="J1871" i="3"/>
  <c r="I1871" i="3"/>
  <c r="K1870" i="3"/>
  <c r="J1870" i="3"/>
  <c r="I1870" i="3"/>
  <c r="K1869" i="3"/>
  <c r="J1869" i="3"/>
  <c r="I1869" i="3"/>
  <c r="H1869" i="3" s="1"/>
  <c r="K1868" i="3"/>
  <c r="J1868" i="3"/>
  <c r="I1868" i="3"/>
  <c r="K1867" i="3"/>
  <c r="J1867" i="3"/>
  <c r="I1867" i="3"/>
  <c r="K1866" i="3"/>
  <c r="J1866" i="3"/>
  <c r="I1866" i="3"/>
  <c r="K1865" i="3"/>
  <c r="J1865" i="3"/>
  <c r="I1865" i="3"/>
  <c r="K1864" i="3"/>
  <c r="J1864" i="3"/>
  <c r="I1864" i="3"/>
  <c r="K1863" i="3"/>
  <c r="J1863" i="3"/>
  <c r="I1863" i="3"/>
  <c r="K1862" i="3"/>
  <c r="J1862" i="3"/>
  <c r="I1862" i="3"/>
  <c r="K1861" i="3"/>
  <c r="J1861" i="3"/>
  <c r="I1861" i="3"/>
  <c r="K1860" i="3"/>
  <c r="J1860" i="3"/>
  <c r="I1860" i="3"/>
  <c r="K1859" i="3"/>
  <c r="J1859" i="3"/>
  <c r="I1859" i="3"/>
  <c r="K1858" i="3"/>
  <c r="J1858" i="3"/>
  <c r="I1858" i="3"/>
  <c r="K1857" i="3"/>
  <c r="J1857" i="3"/>
  <c r="I1857" i="3"/>
  <c r="K1856" i="3"/>
  <c r="J1856" i="3"/>
  <c r="I1856" i="3"/>
  <c r="K1855" i="3"/>
  <c r="J1855" i="3"/>
  <c r="I1855" i="3"/>
  <c r="K1854" i="3"/>
  <c r="J1854" i="3"/>
  <c r="I1854" i="3"/>
  <c r="K1853" i="3"/>
  <c r="J1853" i="3"/>
  <c r="I1853" i="3"/>
  <c r="K1852" i="3"/>
  <c r="J1852" i="3"/>
  <c r="I1852" i="3"/>
  <c r="K1851" i="3"/>
  <c r="J1851" i="3"/>
  <c r="I1851" i="3"/>
  <c r="K1850" i="3"/>
  <c r="J1850" i="3"/>
  <c r="I1850" i="3"/>
  <c r="K1849" i="3"/>
  <c r="J1849" i="3"/>
  <c r="I1849" i="3"/>
  <c r="K1848" i="3"/>
  <c r="J1848" i="3"/>
  <c r="I1848" i="3"/>
  <c r="K1847" i="3"/>
  <c r="J1847" i="3"/>
  <c r="I1847" i="3"/>
  <c r="K1846" i="3"/>
  <c r="J1846" i="3"/>
  <c r="I1846" i="3"/>
  <c r="K1845" i="3"/>
  <c r="J1845" i="3"/>
  <c r="I1845" i="3"/>
  <c r="K1844" i="3"/>
  <c r="J1844" i="3"/>
  <c r="I1844" i="3"/>
  <c r="K1843" i="3"/>
  <c r="J1843" i="3"/>
  <c r="I1843" i="3"/>
  <c r="K1842" i="3"/>
  <c r="J1842" i="3"/>
  <c r="I1842" i="3"/>
  <c r="K1841" i="3"/>
  <c r="J1841" i="3"/>
  <c r="I1841" i="3"/>
  <c r="K1840" i="3"/>
  <c r="J1840" i="3"/>
  <c r="I1840" i="3"/>
  <c r="K1839" i="3"/>
  <c r="J1839" i="3"/>
  <c r="I1839" i="3"/>
  <c r="K1838" i="3"/>
  <c r="J1838" i="3"/>
  <c r="I1838" i="3"/>
  <c r="K1837" i="3"/>
  <c r="J1837" i="3"/>
  <c r="I1837" i="3"/>
  <c r="K1836" i="3"/>
  <c r="J1836" i="3"/>
  <c r="I1836" i="3"/>
  <c r="K1835" i="3"/>
  <c r="J1835" i="3"/>
  <c r="I1835" i="3"/>
  <c r="K1834" i="3"/>
  <c r="J1834" i="3"/>
  <c r="I1834" i="3"/>
  <c r="K1833" i="3"/>
  <c r="J1833" i="3"/>
  <c r="I1833" i="3"/>
  <c r="K1832" i="3"/>
  <c r="J1832" i="3"/>
  <c r="I1832" i="3"/>
  <c r="K1831" i="3"/>
  <c r="J1831" i="3"/>
  <c r="I1831" i="3"/>
  <c r="K1830" i="3"/>
  <c r="J1830" i="3"/>
  <c r="I1830" i="3"/>
  <c r="K1829" i="3"/>
  <c r="J1829" i="3"/>
  <c r="I1829" i="3"/>
  <c r="K1828" i="3"/>
  <c r="J1828" i="3"/>
  <c r="I1828" i="3"/>
  <c r="K1827" i="3"/>
  <c r="J1827" i="3"/>
  <c r="I1827" i="3"/>
  <c r="K1826" i="3"/>
  <c r="J1826" i="3"/>
  <c r="I1826" i="3"/>
  <c r="K1825" i="3"/>
  <c r="J1825" i="3"/>
  <c r="I1825" i="3"/>
  <c r="K1824" i="3"/>
  <c r="J1824" i="3"/>
  <c r="I1824" i="3"/>
  <c r="K1823" i="3"/>
  <c r="J1823" i="3"/>
  <c r="I1823" i="3"/>
  <c r="K1822" i="3"/>
  <c r="J1822" i="3"/>
  <c r="I1822" i="3"/>
  <c r="K1821" i="3"/>
  <c r="J1821" i="3"/>
  <c r="I1821" i="3"/>
  <c r="K1820" i="3"/>
  <c r="J1820" i="3"/>
  <c r="I1820" i="3"/>
  <c r="K1819" i="3"/>
  <c r="J1819" i="3"/>
  <c r="I1819" i="3"/>
  <c r="K1818" i="3"/>
  <c r="J1818" i="3"/>
  <c r="I1818" i="3"/>
  <c r="K1817" i="3"/>
  <c r="J1817" i="3"/>
  <c r="I1817" i="3"/>
  <c r="K1816" i="3"/>
  <c r="J1816" i="3"/>
  <c r="I1816" i="3"/>
  <c r="K1815" i="3"/>
  <c r="J1815" i="3"/>
  <c r="I1815" i="3"/>
  <c r="K1814" i="3"/>
  <c r="J1814" i="3"/>
  <c r="I1814" i="3"/>
  <c r="K1813" i="3"/>
  <c r="J1813" i="3"/>
  <c r="I1813" i="3"/>
  <c r="K1812" i="3"/>
  <c r="J1812" i="3"/>
  <c r="I1812" i="3"/>
  <c r="K1811" i="3"/>
  <c r="J1811" i="3"/>
  <c r="I1811" i="3"/>
  <c r="K1810" i="3"/>
  <c r="J1810" i="3"/>
  <c r="I1810" i="3"/>
  <c r="K1809" i="3"/>
  <c r="J1809" i="3"/>
  <c r="I1809" i="3"/>
  <c r="K1808" i="3"/>
  <c r="J1808" i="3"/>
  <c r="I1808" i="3"/>
  <c r="K1807" i="3"/>
  <c r="J1807" i="3"/>
  <c r="I1807" i="3"/>
  <c r="K1806" i="3"/>
  <c r="J1806" i="3"/>
  <c r="I1806" i="3"/>
  <c r="K1805" i="3"/>
  <c r="J1805" i="3"/>
  <c r="I1805" i="3"/>
  <c r="K1804" i="3"/>
  <c r="J1804" i="3"/>
  <c r="I1804" i="3"/>
  <c r="K1803" i="3"/>
  <c r="J1803" i="3"/>
  <c r="I1803" i="3"/>
  <c r="K1802" i="3"/>
  <c r="J1802" i="3"/>
  <c r="I1802" i="3"/>
  <c r="K1801" i="3"/>
  <c r="J1801" i="3"/>
  <c r="I1801" i="3"/>
  <c r="K1800" i="3"/>
  <c r="J1800" i="3"/>
  <c r="I1800" i="3"/>
  <c r="K1799" i="3"/>
  <c r="J1799" i="3"/>
  <c r="I1799" i="3"/>
  <c r="K1798" i="3"/>
  <c r="J1798" i="3"/>
  <c r="I1798" i="3"/>
  <c r="K1797" i="3"/>
  <c r="J1797" i="3"/>
  <c r="I1797" i="3"/>
  <c r="K1796" i="3"/>
  <c r="J1796" i="3"/>
  <c r="I1796" i="3"/>
  <c r="K1795" i="3"/>
  <c r="J1795" i="3"/>
  <c r="I1795" i="3"/>
  <c r="K1794" i="3"/>
  <c r="J1794" i="3"/>
  <c r="I1794" i="3"/>
  <c r="K1793" i="3"/>
  <c r="J1793" i="3"/>
  <c r="I1793" i="3"/>
  <c r="K1792" i="3"/>
  <c r="J1792" i="3"/>
  <c r="I1792" i="3"/>
  <c r="K1791" i="3"/>
  <c r="J1791" i="3"/>
  <c r="I1791" i="3"/>
  <c r="K1790" i="3"/>
  <c r="J1790" i="3"/>
  <c r="I1790" i="3"/>
  <c r="K1789" i="3"/>
  <c r="J1789" i="3"/>
  <c r="I1789" i="3"/>
  <c r="K1788" i="3"/>
  <c r="J1788" i="3"/>
  <c r="I1788" i="3"/>
  <c r="K1787" i="3"/>
  <c r="J1787" i="3"/>
  <c r="I1787" i="3"/>
  <c r="K1786" i="3"/>
  <c r="J1786" i="3"/>
  <c r="I1786" i="3"/>
  <c r="K1785" i="3"/>
  <c r="J1785" i="3"/>
  <c r="I1785" i="3"/>
  <c r="K1784" i="3"/>
  <c r="J1784" i="3"/>
  <c r="I1784" i="3"/>
  <c r="K1783" i="3"/>
  <c r="J1783" i="3"/>
  <c r="I1783" i="3"/>
  <c r="K1782" i="3"/>
  <c r="J1782" i="3"/>
  <c r="I1782" i="3"/>
  <c r="K1781" i="3"/>
  <c r="J1781" i="3"/>
  <c r="I1781" i="3"/>
  <c r="K1780" i="3"/>
  <c r="J1780" i="3"/>
  <c r="I1780" i="3"/>
  <c r="K1779" i="3"/>
  <c r="J1779" i="3"/>
  <c r="I1779" i="3"/>
  <c r="K1778" i="3"/>
  <c r="J1778" i="3"/>
  <c r="I1778" i="3"/>
  <c r="K1777" i="3"/>
  <c r="J1777" i="3"/>
  <c r="I1777" i="3"/>
  <c r="K1776" i="3"/>
  <c r="J1776" i="3"/>
  <c r="I1776" i="3"/>
  <c r="K1775" i="3"/>
  <c r="J1775" i="3"/>
  <c r="I1775" i="3"/>
  <c r="K1774" i="3"/>
  <c r="J1774" i="3"/>
  <c r="I1774" i="3"/>
  <c r="K1773" i="3"/>
  <c r="J1773" i="3"/>
  <c r="I1773" i="3"/>
  <c r="K1772" i="3"/>
  <c r="J1772" i="3"/>
  <c r="I1772" i="3"/>
  <c r="K1771" i="3"/>
  <c r="J1771" i="3"/>
  <c r="I1771" i="3"/>
  <c r="K1770" i="3"/>
  <c r="J1770" i="3"/>
  <c r="I1770" i="3"/>
  <c r="K1769" i="3"/>
  <c r="J1769" i="3"/>
  <c r="I1769" i="3"/>
  <c r="K1768" i="3"/>
  <c r="J1768" i="3"/>
  <c r="I1768" i="3"/>
  <c r="K1767" i="3"/>
  <c r="J1767" i="3"/>
  <c r="I1767" i="3"/>
  <c r="K1766" i="3"/>
  <c r="J1766" i="3"/>
  <c r="I1766" i="3"/>
  <c r="K1765" i="3"/>
  <c r="J1765" i="3"/>
  <c r="I1765" i="3"/>
  <c r="K1764" i="3"/>
  <c r="J1764" i="3"/>
  <c r="I1764" i="3"/>
  <c r="K1763" i="3"/>
  <c r="J1763" i="3"/>
  <c r="I1763" i="3"/>
  <c r="K1762" i="3"/>
  <c r="J1762" i="3"/>
  <c r="I1762" i="3"/>
  <c r="K1761" i="3"/>
  <c r="J1761" i="3"/>
  <c r="I1761" i="3"/>
  <c r="K1760" i="3"/>
  <c r="J1760" i="3"/>
  <c r="I1760" i="3"/>
  <c r="K1759" i="3"/>
  <c r="J1759" i="3"/>
  <c r="I1759" i="3"/>
  <c r="K1758" i="3"/>
  <c r="J1758" i="3"/>
  <c r="I1758" i="3"/>
  <c r="K1757" i="3"/>
  <c r="J1757" i="3"/>
  <c r="I1757" i="3"/>
  <c r="H1757" i="3" s="1"/>
  <c r="K1756" i="3"/>
  <c r="J1756" i="3"/>
  <c r="I1756" i="3"/>
  <c r="K1755" i="3"/>
  <c r="J1755" i="3"/>
  <c r="I1755" i="3"/>
  <c r="H1755" i="3" s="1"/>
  <c r="K1754" i="3"/>
  <c r="J1754" i="3"/>
  <c r="I1754" i="3"/>
  <c r="K1753" i="3"/>
  <c r="J1753" i="3"/>
  <c r="I1753" i="3"/>
  <c r="K1752" i="3"/>
  <c r="J1752" i="3"/>
  <c r="I1752" i="3"/>
  <c r="K1751" i="3"/>
  <c r="J1751" i="3"/>
  <c r="I1751" i="3"/>
  <c r="K1750" i="3"/>
  <c r="J1750" i="3"/>
  <c r="I1750" i="3"/>
  <c r="K1749" i="3"/>
  <c r="J1749" i="3"/>
  <c r="I1749" i="3"/>
  <c r="K1748" i="3"/>
  <c r="J1748" i="3"/>
  <c r="I1748" i="3"/>
  <c r="K1747" i="3"/>
  <c r="J1747" i="3"/>
  <c r="I1747" i="3"/>
  <c r="K1746" i="3"/>
  <c r="J1746" i="3"/>
  <c r="I1746" i="3"/>
  <c r="K1745" i="3"/>
  <c r="J1745" i="3"/>
  <c r="I1745" i="3"/>
  <c r="K1744" i="3"/>
  <c r="J1744" i="3"/>
  <c r="I1744" i="3"/>
  <c r="K1743" i="3"/>
  <c r="J1743" i="3"/>
  <c r="I1743" i="3"/>
  <c r="K1742" i="3"/>
  <c r="J1742" i="3"/>
  <c r="I1742" i="3"/>
  <c r="K1741" i="3"/>
  <c r="J1741" i="3"/>
  <c r="I1741" i="3"/>
  <c r="K1740" i="3"/>
  <c r="J1740" i="3"/>
  <c r="I1740" i="3"/>
  <c r="K1739" i="3"/>
  <c r="J1739" i="3"/>
  <c r="I1739" i="3"/>
  <c r="K1738" i="3"/>
  <c r="J1738" i="3"/>
  <c r="I1738" i="3"/>
  <c r="K1737" i="3"/>
  <c r="J1737" i="3"/>
  <c r="I1737" i="3"/>
  <c r="K1736" i="3"/>
  <c r="J1736" i="3"/>
  <c r="I1736" i="3"/>
  <c r="K1735" i="3"/>
  <c r="J1735" i="3"/>
  <c r="I1735" i="3"/>
  <c r="K1734" i="3"/>
  <c r="J1734" i="3"/>
  <c r="I1734" i="3"/>
  <c r="K1733" i="3"/>
  <c r="J1733" i="3"/>
  <c r="I1733" i="3"/>
  <c r="K1732" i="3"/>
  <c r="J1732" i="3"/>
  <c r="I1732" i="3"/>
  <c r="K1731" i="3"/>
  <c r="J1731" i="3"/>
  <c r="I1731" i="3"/>
  <c r="K1730" i="3"/>
  <c r="J1730" i="3"/>
  <c r="I1730" i="3"/>
  <c r="K1729" i="3"/>
  <c r="J1729" i="3"/>
  <c r="I1729" i="3"/>
  <c r="K1728" i="3"/>
  <c r="J1728" i="3"/>
  <c r="I1728" i="3"/>
  <c r="K1727" i="3"/>
  <c r="J1727" i="3"/>
  <c r="I1727" i="3"/>
  <c r="K1726" i="3"/>
  <c r="J1726" i="3"/>
  <c r="I1726" i="3"/>
  <c r="K1725" i="3"/>
  <c r="J1725" i="3"/>
  <c r="I1725" i="3"/>
  <c r="K1724" i="3"/>
  <c r="J1724" i="3"/>
  <c r="I1724" i="3"/>
  <c r="K1723" i="3"/>
  <c r="J1723" i="3"/>
  <c r="I1723" i="3"/>
  <c r="K1722" i="3"/>
  <c r="J1722" i="3"/>
  <c r="I1722" i="3"/>
  <c r="K1721" i="3"/>
  <c r="J1721" i="3"/>
  <c r="I1721" i="3"/>
  <c r="K1720" i="3"/>
  <c r="J1720" i="3"/>
  <c r="I1720" i="3"/>
  <c r="K1719" i="3"/>
  <c r="J1719" i="3"/>
  <c r="I1719" i="3"/>
  <c r="K1718" i="3"/>
  <c r="J1718" i="3"/>
  <c r="I1718" i="3"/>
  <c r="K1717" i="3"/>
  <c r="J1717" i="3"/>
  <c r="I1717" i="3"/>
  <c r="K1716" i="3"/>
  <c r="J1716" i="3"/>
  <c r="I1716" i="3"/>
  <c r="K1715" i="3"/>
  <c r="J1715" i="3"/>
  <c r="I1715" i="3"/>
  <c r="K1714" i="3"/>
  <c r="J1714" i="3"/>
  <c r="I1714" i="3"/>
  <c r="K1713" i="3"/>
  <c r="J1713" i="3"/>
  <c r="I1713" i="3"/>
  <c r="K1712" i="3"/>
  <c r="J1712" i="3"/>
  <c r="I1712" i="3"/>
  <c r="K1711" i="3"/>
  <c r="J1711" i="3"/>
  <c r="I1711" i="3"/>
  <c r="K1710" i="3"/>
  <c r="J1710" i="3"/>
  <c r="I1710" i="3"/>
  <c r="H1710" i="3" s="1"/>
  <c r="K1709" i="3"/>
  <c r="J1709" i="3"/>
  <c r="I1709" i="3"/>
  <c r="K1708" i="3"/>
  <c r="J1708" i="3"/>
  <c r="I1708" i="3"/>
  <c r="K1707" i="3"/>
  <c r="J1707" i="3"/>
  <c r="I1707" i="3"/>
  <c r="K1706" i="3"/>
  <c r="J1706" i="3"/>
  <c r="I1706" i="3"/>
  <c r="H1706" i="3" s="1"/>
  <c r="K1705" i="3"/>
  <c r="J1705" i="3"/>
  <c r="I1705" i="3"/>
  <c r="K1704" i="3"/>
  <c r="J1704" i="3"/>
  <c r="I1704" i="3"/>
  <c r="K1703" i="3"/>
  <c r="J1703" i="3"/>
  <c r="I1703" i="3"/>
  <c r="K1702" i="3"/>
  <c r="J1702" i="3"/>
  <c r="I1702" i="3"/>
  <c r="K1701" i="3"/>
  <c r="J1701" i="3"/>
  <c r="I1701" i="3"/>
  <c r="K1700" i="3"/>
  <c r="J1700" i="3"/>
  <c r="I1700" i="3"/>
  <c r="K1699" i="3"/>
  <c r="J1699" i="3"/>
  <c r="I1699" i="3"/>
  <c r="K1698" i="3"/>
  <c r="J1698" i="3"/>
  <c r="I1698" i="3"/>
  <c r="K1697" i="3"/>
  <c r="J1697" i="3"/>
  <c r="I1697" i="3"/>
  <c r="K1696" i="3"/>
  <c r="J1696" i="3"/>
  <c r="I1696" i="3"/>
  <c r="K1695" i="3"/>
  <c r="J1695" i="3"/>
  <c r="I1695" i="3"/>
  <c r="K1694" i="3"/>
  <c r="J1694" i="3"/>
  <c r="I1694" i="3"/>
  <c r="K1693" i="3"/>
  <c r="J1693" i="3"/>
  <c r="I1693" i="3"/>
  <c r="K1692" i="3"/>
  <c r="J1692" i="3"/>
  <c r="I1692" i="3"/>
  <c r="K1691" i="3"/>
  <c r="J1691" i="3"/>
  <c r="I1691" i="3"/>
  <c r="K1690" i="3"/>
  <c r="J1690" i="3"/>
  <c r="I1690" i="3"/>
  <c r="K1689" i="3"/>
  <c r="J1689" i="3"/>
  <c r="I1689" i="3"/>
  <c r="K1688" i="3"/>
  <c r="J1688" i="3"/>
  <c r="I1688" i="3"/>
  <c r="K1687" i="3"/>
  <c r="J1687" i="3"/>
  <c r="I1687" i="3"/>
  <c r="K1686" i="3"/>
  <c r="J1686" i="3"/>
  <c r="I1686" i="3"/>
  <c r="H1686" i="3" s="1"/>
  <c r="K1685" i="3"/>
  <c r="J1685" i="3"/>
  <c r="I1685" i="3"/>
  <c r="K1684" i="3"/>
  <c r="J1684" i="3"/>
  <c r="I1684" i="3"/>
  <c r="K1683" i="3"/>
  <c r="J1683" i="3"/>
  <c r="I1683" i="3"/>
  <c r="K1682" i="3"/>
  <c r="J1682" i="3"/>
  <c r="I1682" i="3"/>
  <c r="K1681" i="3"/>
  <c r="J1681" i="3"/>
  <c r="I1681" i="3"/>
  <c r="K1680" i="3"/>
  <c r="J1680" i="3"/>
  <c r="I1680" i="3"/>
  <c r="K1679" i="3"/>
  <c r="J1679" i="3"/>
  <c r="I1679" i="3"/>
  <c r="K1678" i="3"/>
  <c r="J1678" i="3"/>
  <c r="I1678" i="3"/>
  <c r="K1677" i="3"/>
  <c r="J1677" i="3"/>
  <c r="I1677" i="3"/>
  <c r="K1676" i="3"/>
  <c r="J1676" i="3"/>
  <c r="I1676" i="3"/>
  <c r="K1675" i="3"/>
  <c r="J1675" i="3"/>
  <c r="I1675" i="3"/>
  <c r="K1674" i="3"/>
  <c r="J1674" i="3"/>
  <c r="I1674" i="3"/>
  <c r="H1674" i="3" s="1"/>
  <c r="K1673" i="3"/>
  <c r="J1673" i="3"/>
  <c r="I1673" i="3"/>
  <c r="K1672" i="3"/>
  <c r="J1672" i="3"/>
  <c r="I1672" i="3"/>
  <c r="K1671" i="3"/>
  <c r="J1671" i="3"/>
  <c r="I1671" i="3"/>
  <c r="K1670" i="3"/>
  <c r="J1670" i="3"/>
  <c r="I1670" i="3"/>
  <c r="K1669" i="3"/>
  <c r="J1669" i="3"/>
  <c r="I1669" i="3"/>
  <c r="K1668" i="3"/>
  <c r="J1668" i="3"/>
  <c r="I1668" i="3"/>
  <c r="K1667" i="3"/>
  <c r="J1667" i="3"/>
  <c r="I1667" i="3"/>
  <c r="K1666" i="3"/>
  <c r="J1666" i="3"/>
  <c r="I1666" i="3"/>
  <c r="K1665" i="3"/>
  <c r="J1665" i="3"/>
  <c r="I1665" i="3"/>
  <c r="K1664" i="3"/>
  <c r="J1664" i="3"/>
  <c r="I1664" i="3"/>
  <c r="K1663" i="3"/>
  <c r="J1663" i="3"/>
  <c r="I1663" i="3"/>
  <c r="K1662" i="3"/>
  <c r="J1662" i="3"/>
  <c r="I1662" i="3"/>
  <c r="K1661" i="3"/>
  <c r="J1661" i="3"/>
  <c r="I1661" i="3"/>
  <c r="K1660" i="3"/>
  <c r="J1660" i="3"/>
  <c r="I1660" i="3"/>
  <c r="K1659" i="3"/>
  <c r="J1659" i="3"/>
  <c r="I1659" i="3"/>
  <c r="K1658" i="3"/>
  <c r="J1658" i="3"/>
  <c r="I1658" i="3"/>
  <c r="K1657" i="3"/>
  <c r="J1657" i="3"/>
  <c r="I1657" i="3"/>
  <c r="K1656" i="3"/>
  <c r="J1656" i="3"/>
  <c r="I1656" i="3"/>
  <c r="K1655" i="3"/>
  <c r="J1655" i="3"/>
  <c r="I1655" i="3"/>
  <c r="K1654" i="3"/>
  <c r="J1654" i="3"/>
  <c r="I1654" i="3"/>
  <c r="K1653" i="3"/>
  <c r="J1653" i="3"/>
  <c r="I1653" i="3"/>
  <c r="K1652" i="3"/>
  <c r="J1652" i="3"/>
  <c r="I1652" i="3"/>
  <c r="H1652" i="3" s="1"/>
  <c r="K1651" i="3"/>
  <c r="J1651" i="3"/>
  <c r="I1651" i="3"/>
  <c r="K1650" i="3"/>
  <c r="J1650" i="3"/>
  <c r="I1650" i="3"/>
  <c r="K1649" i="3"/>
  <c r="J1649" i="3"/>
  <c r="I1649" i="3"/>
  <c r="K1648" i="3"/>
  <c r="J1648" i="3"/>
  <c r="I1648" i="3"/>
  <c r="K1647" i="3"/>
  <c r="J1647" i="3"/>
  <c r="I1647" i="3"/>
  <c r="K1646" i="3"/>
  <c r="J1646" i="3"/>
  <c r="I1646" i="3"/>
  <c r="H1646" i="3" s="1"/>
  <c r="K1645" i="3"/>
  <c r="J1645" i="3"/>
  <c r="I1645" i="3"/>
  <c r="K1644" i="3"/>
  <c r="J1644" i="3"/>
  <c r="I1644" i="3"/>
  <c r="K1643" i="3"/>
  <c r="J1643" i="3"/>
  <c r="I1643" i="3"/>
  <c r="K1642" i="3"/>
  <c r="J1642" i="3"/>
  <c r="I1642" i="3"/>
  <c r="K1641" i="3"/>
  <c r="J1641" i="3"/>
  <c r="I1641" i="3"/>
  <c r="K1640" i="3"/>
  <c r="J1640" i="3"/>
  <c r="I1640" i="3"/>
  <c r="K1639" i="3"/>
  <c r="J1639" i="3"/>
  <c r="I1639" i="3"/>
  <c r="K1638" i="3"/>
  <c r="J1638" i="3"/>
  <c r="I1638" i="3"/>
  <c r="K1637" i="3"/>
  <c r="J1637" i="3"/>
  <c r="I1637" i="3"/>
  <c r="K1636" i="3"/>
  <c r="J1636" i="3"/>
  <c r="I1636" i="3"/>
  <c r="K1635" i="3"/>
  <c r="J1635" i="3"/>
  <c r="I1635" i="3"/>
  <c r="K1634" i="3"/>
  <c r="J1634" i="3"/>
  <c r="I1634" i="3"/>
  <c r="K1633" i="3"/>
  <c r="J1633" i="3"/>
  <c r="I1633" i="3"/>
  <c r="K1632" i="3"/>
  <c r="J1632" i="3"/>
  <c r="I1632" i="3"/>
  <c r="K1631" i="3"/>
  <c r="J1631" i="3"/>
  <c r="I1631" i="3"/>
  <c r="K1630" i="3"/>
  <c r="J1630" i="3"/>
  <c r="I1630" i="3"/>
  <c r="K1629" i="3"/>
  <c r="J1629" i="3"/>
  <c r="I1629" i="3"/>
  <c r="K1628" i="3"/>
  <c r="J1628" i="3"/>
  <c r="I1628" i="3"/>
  <c r="K1627" i="3"/>
  <c r="J1627" i="3"/>
  <c r="I1627" i="3"/>
  <c r="K1626" i="3"/>
  <c r="J1626" i="3"/>
  <c r="I1626" i="3"/>
  <c r="K1625" i="3"/>
  <c r="J1625" i="3"/>
  <c r="I1625" i="3"/>
  <c r="K1624" i="3"/>
  <c r="J1624" i="3"/>
  <c r="I1624" i="3"/>
  <c r="K1623" i="3"/>
  <c r="J1623" i="3"/>
  <c r="I1623" i="3"/>
  <c r="K1622" i="3"/>
  <c r="J1622" i="3"/>
  <c r="I1622" i="3"/>
  <c r="K1621" i="3"/>
  <c r="J1621" i="3"/>
  <c r="I1621" i="3"/>
  <c r="K1620" i="3"/>
  <c r="J1620" i="3"/>
  <c r="I1620" i="3"/>
  <c r="K1619" i="3"/>
  <c r="J1619" i="3"/>
  <c r="I1619" i="3"/>
  <c r="K1618" i="3"/>
  <c r="J1618" i="3"/>
  <c r="I1618" i="3"/>
  <c r="K1617" i="3"/>
  <c r="J1617" i="3"/>
  <c r="I1617" i="3"/>
  <c r="K1616" i="3"/>
  <c r="J1616" i="3"/>
  <c r="I1616" i="3"/>
  <c r="K1615" i="3"/>
  <c r="J1615" i="3"/>
  <c r="I1615" i="3"/>
  <c r="K1614" i="3"/>
  <c r="J1614" i="3"/>
  <c r="I1614" i="3"/>
  <c r="K1613" i="3"/>
  <c r="J1613" i="3"/>
  <c r="I1613" i="3"/>
  <c r="K1612" i="3"/>
  <c r="J1612" i="3"/>
  <c r="I1612" i="3"/>
  <c r="K1611" i="3"/>
  <c r="J1611" i="3"/>
  <c r="I1611" i="3"/>
  <c r="K1610" i="3"/>
  <c r="J1610" i="3"/>
  <c r="I1610" i="3"/>
  <c r="K1609" i="3"/>
  <c r="J1609" i="3"/>
  <c r="I1609" i="3"/>
  <c r="K1608" i="3"/>
  <c r="J1608" i="3"/>
  <c r="I1608" i="3"/>
  <c r="K1607" i="3"/>
  <c r="J1607" i="3"/>
  <c r="I1607" i="3"/>
  <c r="K1606" i="3"/>
  <c r="J1606" i="3"/>
  <c r="I1606" i="3"/>
  <c r="K1605" i="3"/>
  <c r="J1605" i="3"/>
  <c r="I1605" i="3"/>
  <c r="K1604" i="3"/>
  <c r="J1604" i="3"/>
  <c r="I1604" i="3"/>
  <c r="K1603" i="3"/>
  <c r="J1603" i="3"/>
  <c r="I1603" i="3"/>
  <c r="K1602" i="3"/>
  <c r="J1602" i="3"/>
  <c r="I1602" i="3"/>
  <c r="K1601" i="3"/>
  <c r="J1601" i="3"/>
  <c r="I1601" i="3"/>
  <c r="K1600" i="3"/>
  <c r="J1600" i="3"/>
  <c r="I1600" i="3"/>
  <c r="K1599" i="3"/>
  <c r="J1599" i="3"/>
  <c r="I1599" i="3"/>
  <c r="K1598" i="3"/>
  <c r="J1598" i="3"/>
  <c r="I1598" i="3"/>
  <c r="K1597" i="3"/>
  <c r="J1597" i="3"/>
  <c r="I1597" i="3"/>
  <c r="K1596" i="3"/>
  <c r="J1596" i="3"/>
  <c r="I1596" i="3"/>
  <c r="K1595" i="3"/>
  <c r="J1595" i="3"/>
  <c r="I1595" i="3"/>
  <c r="K1594" i="3"/>
  <c r="J1594" i="3"/>
  <c r="I1594" i="3"/>
  <c r="K1593" i="3"/>
  <c r="J1593" i="3"/>
  <c r="I1593" i="3"/>
  <c r="K1592" i="3"/>
  <c r="J1592" i="3"/>
  <c r="I1592" i="3"/>
  <c r="K1591" i="3"/>
  <c r="J1591" i="3"/>
  <c r="I1591" i="3"/>
  <c r="K1590" i="3"/>
  <c r="J1590" i="3"/>
  <c r="I1590" i="3"/>
  <c r="K1589" i="3"/>
  <c r="J1589" i="3"/>
  <c r="I1589" i="3"/>
  <c r="K1588" i="3"/>
  <c r="J1588" i="3"/>
  <c r="I1588" i="3"/>
  <c r="K1587" i="3"/>
  <c r="J1587" i="3"/>
  <c r="I1587" i="3"/>
  <c r="H1587" i="3" s="1"/>
  <c r="K1586" i="3"/>
  <c r="J1586" i="3"/>
  <c r="I1586" i="3"/>
  <c r="K1585" i="3"/>
  <c r="J1585" i="3"/>
  <c r="I1585" i="3"/>
  <c r="K1584" i="3"/>
  <c r="J1584" i="3"/>
  <c r="I1584" i="3"/>
  <c r="K1583" i="3"/>
  <c r="J1583" i="3"/>
  <c r="I1583" i="3"/>
  <c r="K1582" i="3"/>
  <c r="J1582" i="3"/>
  <c r="I1582" i="3"/>
  <c r="K1581" i="3"/>
  <c r="J1581" i="3"/>
  <c r="I1581" i="3"/>
  <c r="K1580" i="3"/>
  <c r="J1580" i="3"/>
  <c r="I1580" i="3"/>
  <c r="K1579" i="3"/>
  <c r="J1579" i="3"/>
  <c r="I1579" i="3"/>
  <c r="K1578" i="3"/>
  <c r="J1578" i="3"/>
  <c r="I1578" i="3"/>
  <c r="K1577" i="3"/>
  <c r="J1577" i="3"/>
  <c r="I1577" i="3"/>
  <c r="K1576" i="3"/>
  <c r="J1576" i="3"/>
  <c r="I1576" i="3"/>
  <c r="K1575" i="3"/>
  <c r="J1575" i="3"/>
  <c r="I1575" i="3"/>
  <c r="K1574" i="3"/>
  <c r="J1574" i="3"/>
  <c r="I1574" i="3"/>
  <c r="K1573" i="3"/>
  <c r="J1573" i="3"/>
  <c r="I1573" i="3"/>
  <c r="K1572" i="3"/>
  <c r="J1572" i="3"/>
  <c r="I1572" i="3"/>
  <c r="K1571" i="3"/>
  <c r="J1571" i="3"/>
  <c r="I1571" i="3"/>
  <c r="H1571" i="3" s="1"/>
  <c r="K1570" i="3"/>
  <c r="J1570" i="3"/>
  <c r="I1570" i="3"/>
  <c r="K1569" i="3"/>
  <c r="J1569" i="3"/>
  <c r="I1569" i="3"/>
  <c r="K1568" i="3"/>
  <c r="J1568" i="3"/>
  <c r="I1568" i="3"/>
  <c r="K1567" i="3"/>
  <c r="J1567" i="3"/>
  <c r="I1567" i="3"/>
  <c r="K1566" i="3"/>
  <c r="J1566" i="3"/>
  <c r="I1566" i="3"/>
  <c r="H1566" i="3" s="1"/>
  <c r="K1565" i="3"/>
  <c r="J1565" i="3"/>
  <c r="I1565" i="3"/>
  <c r="K1564" i="3"/>
  <c r="J1564" i="3"/>
  <c r="I1564" i="3"/>
  <c r="K1563" i="3"/>
  <c r="J1563" i="3"/>
  <c r="I1563" i="3"/>
  <c r="K1562" i="3"/>
  <c r="J1562" i="3"/>
  <c r="I1562" i="3"/>
  <c r="K1561" i="3"/>
  <c r="J1561" i="3"/>
  <c r="I1561" i="3"/>
  <c r="K1560" i="3"/>
  <c r="J1560" i="3"/>
  <c r="I1560" i="3"/>
  <c r="K1559" i="3"/>
  <c r="J1559" i="3"/>
  <c r="I1559" i="3"/>
  <c r="K1558" i="3"/>
  <c r="J1558" i="3"/>
  <c r="I1558" i="3"/>
  <c r="K1557" i="3"/>
  <c r="J1557" i="3"/>
  <c r="I1557" i="3"/>
  <c r="K1556" i="3"/>
  <c r="J1556" i="3"/>
  <c r="I1556" i="3"/>
  <c r="K1555" i="3"/>
  <c r="J1555" i="3"/>
  <c r="I1555" i="3"/>
  <c r="K1554" i="3"/>
  <c r="J1554" i="3"/>
  <c r="I1554" i="3"/>
  <c r="K1553" i="3"/>
  <c r="J1553" i="3"/>
  <c r="I1553" i="3"/>
  <c r="K1552" i="3"/>
  <c r="J1552" i="3"/>
  <c r="I1552" i="3"/>
  <c r="K1551" i="3"/>
  <c r="J1551" i="3"/>
  <c r="I1551" i="3"/>
  <c r="K1550" i="3"/>
  <c r="J1550" i="3"/>
  <c r="I1550" i="3"/>
  <c r="K1549" i="3"/>
  <c r="J1549" i="3"/>
  <c r="I1549" i="3"/>
  <c r="K1548" i="3"/>
  <c r="J1548" i="3"/>
  <c r="I1548" i="3"/>
  <c r="K1547" i="3"/>
  <c r="J1547" i="3"/>
  <c r="I1547" i="3"/>
  <c r="K1546" i="3"/>
  <c r="J1546" i="3"/>
  <c r="I1546" i="3"/>
  <c r="K1545" i="3"/>
  <c r="J1545" i="3"/>
  <c r="I1545" i="3"/>
  <c r="K1544" i="3"/>
  <c r="J1544" i="3"/>
  <c r="I1544" i="3"/>
  <c r="K1543" i="3"/>
  <c r="J1543" i="3"/>
  <c r="I1543" i="3"/>
  <c r="K1542" i="3"/>
  <c r="J1542" i="3"/>
  <c r="I1542" i="3"/>
  <c r="H1542" i="3" s="1"/>
  <c r="K1541" i="3"/>
  <c r="J1541" i="3"/>
  <c r="I1541" i="3"/>
  <c r="K1540" i="3"/>
  <c r="J1540" i="3"/>
  <c r="I1540" i="3"/>
  <c r="K1539" i="3"/>
  <c r="J1539" i="3"/>
  <c r="I1539" i="3"/>
  <c r="K1538" i="3"/>
  <c r="J1538" i="3"/>
  <c r="I1538" i="3"/>
  <c r="K1537" i="3"/>
  <c r="J1537" i="3"/>
  <c r="I1537" i="3"/>
  <c r="K1536" i="3"/>
  <c r="J1536" i="3"/>
  <c r="I1536" i="3"/>
  <c r="K1535" i="3"/>
  <c r="J1535" i="3"/>
  <c r="I1535" i="3"/>
  <c r="H1535" i="3" s="1"/>
  <c r="K1534" i="3"/>
  <c r="J1534" i="3"/>
  <c r="I1534" i="3"/>
  <c r="K1533" i="3"/>
  <c r="J1533" i="3"/>
  <c r="I1533" i="3"/>
  <c r="K1532" i="3"/>
  <c r="J1532" i="3"/>
  <c r="I1532" i="3"/>
  <c r="K1531" i="3"/>
  <c r="J1531" i="3"/>
  <c r="I1531" i="3"/>
  <c r="K1530" i="3"/>
  <c r="J1530" i="3"/>
  <c r="I1530" i="3"/>
  <c r="K1529" i="3"/>
  <c r="J1529" i="3"/>
  <c r="I1529" i="3"/>
  <c r="K1528" i="3"/>
  <c r="J1528" i="3"/>
  <c r="I1528" i="3"/>
  <c r="K1527" i="3"/>
  <c r="J1527" i="3"/>
  <c r="I1527" i="3"/>
  <c r="H1527" i="3" s="1"/>
  <c r="K1526" i="3"/>
  <c r="J1526" i="3"/>
  <c r="I1526" i="3"/>
  <c r="K1525" i="3"/>
  <c r="J1525" i="3"/>
  <c r="I1525" i="3"/>
  <c r="K1524" i="3"/>
  <c r="J1524" i="3"/>
  <c r="I1524" i="3"/>
  <c r="K1523" i="3"/>
  <c r="J1523" i="3"/>
  <c r="I1523" i="3"/>
  <c r="H1523" i="3" s="1"/>
  <c r="K1522" i="3"/>
  <c r="J1522" i="3"/>
  <c r="I1522" i="3"/>
  <c r="K1521" i="3"/>
  <c r="J1521" i="3"/>
  <c r="I1521" i="3"/>
  <c r="K1520" i="3"/>
  <c r="J1520" i="3"/>
  <c r="I1520" i="3"/>
  <c r="K1519" i="3"/>
  <c r="J1519" i="3"/>
  <c r="I1519" i="3"/>
  <c r="H1519" i="3" s="1"/>
  <c r="K1518" i="3"/>
  <c r="J1518" i="3"/>
  <c r="I1518" i="3"/>
  <c r="H1518" i="3" s="1"/>
  <c r="K1517" i="3"/>
  <c r="J1517" i="3"/>
  <c r="I1517" i="3"/>
  <c r="K1516" i="3"/>
  <c r="J1516" i="3"/>
  <c r="I1516" i="3"/>
  <c r="K1515" i="3"/>
  <c r="J1515" i="3"/>
  <c r="I1515" i="3"/>
  <c r="H1515" i="3" s="1"/>
  <c r="K1514" i="3"/>
  <c r="J1514" i="3"/>
  <c r="I1514" i="3"/>
  <c r="K1513" i="3"/>
  <c r="J1513" i="3"/>
  <c r="I1513" i="3"/>
  <c r="K1512" i="3"/>
  <c r="J1512" i="3"/>
  <c r="I1512" i="3"/>
  <c r="K1511" i="3"/>
  <c r="J1511" i="3"/>
  <c r="I1511" i="3"/>
  <c r="K1510" i="3"/>
  <c r="J1510" i="3"/>
  <c r="I1510" i="3"/>
  <c r="H1510" i="3" s="1"/>
  <c r="K1509" i="3"/>
  <c r="J1509" i="3"/>
  <c r="I1509" i="3"/>
  <c r="K1508" i="3"/>
  <c r="J1508" i="3"/>
  <c r="I1508" i="3"/>
  <c r="K1507" i="3"/>
  <c r="J1507" i="3"/>
  <c r="I1507" i="3"/>
  <c r="K1506" i="3"/>
  <c r="J1506" i="3"/>
  <c r="I1506" i="3"/>
  <c r="H1506" i="3" s="1"/>
  <c r="K1505" i="3"/>
  <c r="J1505" i="3"/>
  <c r="I1505" i="3"/>
  <c r="K1504" i="3"/>
  <c r="J1504" i="3"/>
  <c r="I1504" i="3"/>
  <c r="K1503" i="3"/>
  <c r="J1503" i="3"/>
  <c r="I1503" i="3"/>
  <c r="H1503" i="3" s="1"/>
  <c r="K1502" i="3"/>
  <c r="J1502" i="3"/>
  <c r="I1502" i="3"/>
  <c r="H1502" i="3" s="1"/>
  <c r="K1501" i="3"/>
  <c r="J1501" i="3"/>
  <c r="I1501" i="3"/>
  <c r="K1500" i="3"/>
  <c r="J1500" i="3"/>
  <c r="I1500" i="3"/>
  <c r="K1499" i="3"/>
  <c r="J1499" i="3"/>
  <c r="I1499" i="3"/>
  <c r="K1498" i="3"/>
  <c r="J1498" i="3"/>
  <c r="I1498" i="3"/>
  <c r="K1497" i="3"/>
  <c r="J1497" i="3"/>
  <c r="I1497" i="3"/>
  <c r="K1496" i="3"/>
  <c r="J1496" i="3"/>
  <c r="I1496" i="3"/>
  <c r="K1495" i="3"/>
  <c r="J1495" i="3"/>
  <c r="I1495" i="3"/>
  <c r="K1494" i="3"/>
  <c r="J1494" i="3"/>
  <c r="I1494" i="3"/>
  <c r="K1493" i="3"/>
  <c r="J1493" i="3"/>
  <c r="I1493" i="3"/>
  <c r="K1492" i="3"/>
  <c r="J1492" i="3"/>
  <c r="I1492" i="3"/>
  <c r="K1491" i="3"/>
  <c r="J1491" i="3"/>
  <c r="I1491" i="3"/>
  <c r="K1490" i="3"/>
  <c r="J1490" i="3"/>
  <c r="I1490" i="3"/>
  <c r="K1489" i="3"/>
  <c r="J1489" i="3"/>
  <c r="I1489" i="3"/>
  <c r="K1488" i="3"/>
  <c r="J1488" i="3"/>
  <c r="I1488" i="3"/>
  <c r="K1487" i="3"/>
  <c r="J1487" i="3"/>
  <c r="I1487" i="3"/>
  <c r="H1487" i="3" s="1"/>
  <c r="K1486" i="3"/>
  <c r="J1486" i="3"/>
  <c r="I1486" i="3"/>
  <c r="K1485" i="3"/>
  <c r="J1485" i="3"/>
  <c r="I1485" i="3"/>
  <c r="K1484" i="3"/>
  <c r="J1484" i="3"/>
  <c r="I1484" i="3"/>
  <c r="K1483" i="3"/>
  <c r="J1483" i="3"/>
  <c r="I1483" i="3"/>
  <c r="H1483" i="3" s="1"/>
  <c r="K1482" i="3"/>
  <c r="J1482" i="3"/>
  <c r="I1482" i="3"/>
  <c r="K1481" i="3"/>
  <c r="J1481" i="3"/>
  <c r="I1481" i="3"/>
  <c r="K1480" i="3"/>
  <c r="J1480" i="3"/>
  <c r="I1480" i="3"/>
  <c r="K1479" i="3"/>
  <c r="J1479" i="3"/>
  <c r="I1479" i="3"/>
  <c r="H1479" i="3" s="1"/>
  <c r="K1478" i="3"/>
  <c r="J1478" i="3"/>
  <c r="I1478" i="3"/>
  <c r="K1477" i="3"/>
  <c r="J1477" i="3"/>
  <c r="I1477" i="3"/>
  <c r="K1476" i="3"/>
  <c r="J1476" i="3"/>
  <c r="I1476" i="3"/>
  <c r="K1475" i="3"/>
  <c r="J1475" i="3"/>
  <c r="I1475" i="3"/>
  <c r="K1474" i="3"/>
  <c r="J1474" i="3"/>
  <c r="I1474" i="3"/>
  <c r="K1473" i="3"/>
  <c r="J1473" i="3"/>
  <c r="I1473" i="3"/>
  <c r="K1472" i="3"/>
  <c r="J1472" i="3"/>
  <c r="I1472" i="3"/>
  <c r="K1471" i="3"/>
  <c r="J1471" i="3"/>
  <c r="I1471" i="3"/>
  <c r="K1470" i="3"/>
  <c r="J1470" i="3"/>
  <c r="I1470" i="3"/>
  <c r="H1470" i="3" s="1"/>
  <c r="K1469" i="3"/>
  <c r="J1469" i="3"/>
  <c r="I1469" i="3"/>
  <c r="K1468" i="3"/>
  <c r="J1468" i="3"/>
  <c r="I1468" i="3"/>
  <c r="K1467" i="3"/>
  <c r="J1467" i="3"/>
  <c r="I1467" i="3"/>
  <c r="K1466" i="3"/>
  <c r="J1466" i="3"/>
  <c r="I1466" i="3"/>
  <c r="H1466" i="3" s="1"/>
  <c r="K1465" i="3"/>
  <c r="J1465" i="3"/>
  <c r="I1465" i="3"/>
  <c r="K1464" i="3"/>
  <c r="J1464" i="3"/>
  <c r="I1464" i="3"/>
  <c r="K1463" i="3"/>
  <c r="J1463" i="3"/>
  <c r="I1463" i="3"/>
  <c r="K1462" i="3"/>
  <c r="J1462" i="3"/>
  <c r="I1462" i="3"/>
  <c r="H1462" i="3" s="1"/>
  <c r="K1461" i="3"/>
  <c r="J1461" i="3"/>
  <c r="I1461" i="3"/>
  <c r="K1460" i="3"/>
  <c r="J1460" i="3"/>
  <c r="I1460" i="3"/>
  <c r="K1459" i="3"/>
  <c r="J1459" i="3"/>
  <c r="I1459" i="3"/>
  <c r="K1458" i="3"/>
  <c r="J1458" i="3"/>
  <c r="I1458" i="3"/>
  <c r="K1457" i="3"/>
  <c r="J1457" i="3"/>
  <c r="I1457" i="3"/>
  <c r="K1456" i="3"/>
  <c r="J1456" i="3"/>
  <c r="I1456" i="3"/>
  <c r="K1455" i="3"/>
  <c r="J1455" i="3"/>
  <c r="I1455" i="3"/>
  <c r="K1454" i="3"/>
  <c r="J1454" i="3"/>
  <c r="I1454" i="3"/>
  <c r="K1453" i="3"/>
  <c r="J1453" i="3"/>
  <c r="I1453" i="3"/>
  <c r="K1452" i="3"/>
  <c r="J1452" i="3"/>
  <c r="I1452" i="3"/>
  <c r="K1451" i="3"/>
  <c r="J1451" i="3"/>
  <c r="I1451" i="3"/>
  <c r="K1450" i="3"/>
  <c r="J1450" i="3"/>
  <c r="I1450" i="3"/>
  <c r="H1450" i="3" s="1"/>
  <c r="K1449" i="3"/>
  <c r="J1449" i="3"/>
  <c r="I1449" i="3"/>
  <c r="K1448" i="3"/>
  <c r="J1448" i="3"/>
  <c r="I1448" i="3"/>
  <c r="K1447" i="3"/>
  <c r="J1447" i="3"/>
  <c r="I1447" i="3"/>
  <c r="K1446" i="3"/>
  <c r="J1446" i="3"/>
  <c r="I1446" i="3"/>
  <c r="K1445" i="3"/>
  <c r="J1445" i="3"/>
  <c r="I1445" i="3"/>
  <c r="K1444" i="3"/>
  <c r="J1444" i="3"/>
  <c r="I1444" i="3"/>
  <c r="K1443" i="3"/>
  <c r="J1443" i="3"/>
  <c r="I1443" i="3"/>
  <c r="K1442" i="3"/>
  <c r="J1442" i="3"/>
  <c r="I1442" i="3"/>
  <c r="K1441" i="3"/>
  <c r="J1441" i="3"/>
  <c r="I1441" i="3"/>
  <c r="K1440" i="3"/>
  <c r="J1440" i="3"/>
  <c r="I1440" i="3"/>
  <c r="K1439" i="3"/>
  <c r="J1439" i="3"/>
  <c r="I1439" i="3"/>
  <c r="K1438" i="3"/>
  <c r="J1438" i="3"/>
  <c r="I1438" i="3"/>
  <c r="K1437" i="3"/>
  <c r="J1437" i="3"/>
  <c r="I1437" i="3"/>
  <c r="K1436" i="3"/>
  <c r="J1436" i="3"/>
  <c r="I1436" i="3"/>
  <c r="K1435" i="3"/>
  <c r="J1435" i="3"/>
  <c r="I1435" i="3"/>
  <c r="H1435" i="3" s="1"/>
  <c r="K1434" i="3"/>
  <c r="J1434" i="3"/>
  <c r="I1434" i="3"/>
  <c r="K1433" i="3"/>
  <c r="J1433" i="3"/>
  <c r="I1433" i="3"/>
  <c r="K1432" i="3"/>
  <c r="J1432" i="3"/>
  <c r="I1432" i="3"/>
  <c r="K1431" i="3"/>
  <c r="J1431" i="3"/>
  <c r="I1431" i="3"/>
  <c r="K1430" i="3"/>
  <c r="J1430" i="3"/>
  <c r="I1430" i="3"/>
  <c r="K1429" i="3"/>
  <c r="J1429" i="3"/>
  <c r="I1429" i="3"/>
  <c r="K1428" i="3"/>
  <c r="J1428" i="3"/>
  <c r="I1428" i="3"/>
  <c r="K1427" i="3"/>
  <c r="J1427" i="3"/>
  <c r="I1427" i="3"/>
  <c r="K1426" i="3"/>
  <c r="J1426" i="3"/>
  <c r="I1426" i="3"/>
  <c r="K1425" i="3"/>
  <c r="J1425" i="3"/>
  <c r="I1425" i="3"/>
  <c r="K1424" i="3"/>
  <c r="J1424" i="3"/>
  <c r="I1424" i="3"/>
  <c r="K1423" i="3"/>
  <c r="J1423" i="3"/>
  <c r="I1423" i="3"/>
  <c r="K1422" i="3"/>
  <c r="J1422" i="3"/>
  <c r="I1422" i="3"/>
  <c r="K1421" i="3"/>
  <c r="J1421" i="3"/>
  <c r="I1421" i="3"/>
  <c r="K1420" i="3"/>
  <c r="J1420" i="3"/>
  <c r="I1420" i="3"/>
  <c r="H1420" i="3" s="1"/>
  <c r="K1419" i="3"/>
  <c r="J1419" i="3"/>
  <c r="I1419" i="3"/>
  <c r="K1418" i="3"/>
  <c r="J1418" i="3"/>
  <c r="I1418" i="3"/>
  <c r="K1417" i="3"/>
  <c r="J1417" i="3"/>
  <c r="I1417" i="3"/>
  <c r="K1416" i="3"/>
  <c r="J1416" i="3"/>
  <c r="I1416" i="3"/>
  <c r="K1415" i="3"/>
  <c r="J1415" i="3"/>
  <c r="I1415" i="3"/>
  <c r="K1414" i="3"/>
  <c r="J1414" i="3"/>
  <c r="I1414" i="3"/>
  <c r="K1413" i="3"/>
  <c r="J1413" i="3"/>
  <c r="I1413" i="3"/>
  <c r="K1412" i="3"/>
  <c r="J1412" i="3"/>
  <c r="I1412" i="3"/>
  <c r="K1411" i="3"/>
  <c r="J1411" i="3"/>
  <c r="I1411" i="3"/>
  <c r="K1410" i="3"/>
  <c r="J1410" i="3"/>
  <c r="I1410" i="3"/>
  <c r="K1409" i="3"/>
  <c r="J1409" i="3"/>
  <c r="I1409" i="3"/>
  <c r="K1408" i="3"/>
  <c r="J1408" i="3"/>
  <c r="I1408" i="3"/>
  <c r="K1407" i="3"/>
  <c r="J1407" i="3"/>
  <c r="I1407" i="3"/>
  <c r="K1406" i="3"/>
  <c r="J1406" i="3"/>
  <c r="I1406" i="3"/>
  <c r="K1405" i="3"/>
  <c r="J1405" i="3"/>
  <c r="I1405" i="3"/>
  <c r="K1404" i="3"/>
  <c r="J1404" i="3"/>
  <c r="I1404" i="3"/>
  <c r="K1403" i="3"/>
  <c r="J1403" i="3"/>
  <c r="I1403" i="3"/>
  <c r="K1402" i="3"/>
  <c r="J1402" i="3"/>
  <c r="I1402" i="3"/>
  <c r="K1401" i="3"/>
  <c r="J1401" i="3"/>
  <c r="I1401" i="3"/>
  <c r="K1400" i="3"/>
  <c r="J1400" i="3"/>
  <c r="I1400" i="3"/>
  <c r="K1399" i="3"/>
  <c r="J1399" i="3"/>
  <c r="I1399" i="3"/>
  <c r="K1398" i="3"/>
  <c r="J1398" i="3"/>
  <c r="I1398" i="3"/>
  <c r="K1397" i="3"/>
  <c r="J1397" i="3"/>
  <c r="I1397" i="3"/>
  <c r="K1396" i="3"/>
  <c r="J1396" i="3"/>
  <c r="I1396" i="3"/>
  <c r="K1395" i="3"/>
  <c r="J1395" i="3"/>
  <c r="I1395" i="3"/>
  <c r="K1394" i="3"/>
  <c r="J1394" i="3"/>
  <c r="I1394" i="3"/>
  <c r="K1393" i="3"/>
  <c r="J1393" i="3"/>
  <c r="I1393" i="3"/>
  <c r="K1392" i="3"/>
  <c r="J1392" i="3"/>
  <c r="I1392" i="3"/>
  <c r="K1391" i="3"/>
  <c r="J1391" i="3"/>
  <c r="I1391" i="3"/>
  <c r="K1390" i="3"/>
  <c r="J1390" i="3"/>
  <c r="I1390" i="3"/>
  <c r="K1389" i="3"/>
  <c r="J1389" i="3"/>
  <c r="I1389" i="3"/>
  <c r="K1388" i="3"/>
  <c r="J1388" i="3"/>
  <c r="I1388" i="3"/>
  <c r="K1387" i="3"/>
  <c r="J1387" i="3"/>
  <c r="I1387" i="3"/>
  <c r="K1386" i="3"/>
  <c r="J1386" i="3"/>
  <c r="I1386" i="3"/>
  <c r="K1385" i="3"/>
  <c r="J1385" i="3"/>
  <c r="I1385" i="3"/>
  <c r="K1384" i="3"/>
  <c r="J1384" i="3"/>
  <c r="I1384" i="3"/>
  <c r="K1383" i="3"/>
  <c r="J1383" i="3"/>
  <c r="I1383" i="3"/>
  <c r="K1382" i="3"/>
  <c r="J1382" i="3"/>
  <c r="I1382" i="3"/>
  <c r="K1381" i="3"/>
  <c r="J1381" i="3"/>
  <c r="I1381" i="3"/>
  <c r="K1380" i="3"/>
  <c r="J1380" i="3"/>
  <c r="I1380" i="3"/>
  <c r="K1379" i="3"/>
  <c r="J1379" i="3"/>
  <c r="I1379" i="3"/>
  <c r="K1378" i="3"/>
  <c r="J1378" i="3"/>
  <c r="I1378" i="3"/>
  <c r="K1377" i="3"/>
  <c r="J1377" i="3"/>
  <c r="I1377" i="3"/>
  <c r="K1376" i="3"/>
  <c r="J1376" i="3"/>
  <c r="I1376" i="3"/>
  <c r="K1375" i="3"/>
  <c r="J1375" i="3"/>
  <c r="I1375" i="3"/>
  <c r="K1374" i="3"/>
  <c r="J1374" i="3"/>
  <c r="I1374" i="3"/>
  <c r="K1373" i="3"/>
  <c r="J1373" i="3"/>
  <c r="I1373" i="3"/>
  <c r="K1372" i="3"/>
  <c r="J1372" i="3"/>
  <c r="I1372" i="3"/>
  <c r="K1371" i="3"/>
  <c r="J1371" i="3"/>
  <c r="I1371" i="3"/>
  <c r="K1370" i="3"/>
  <c r="J1370" i="3"/>
  <c r="I1370" i="3"/>
  <c r="K1369" i="3"/>
  <c r="J1369" i="3"/>
  <c r="I1369" i="3"/>
  <c r="K1368" i="3"/>
  <c r="J1368" i="3"/>
  <c r="I1368" i="3"/>
  <c r="K1367" i="3"/>
  <c r="J1367" i="3"/>
  <c r="I1367" i="3"/>
  <c r="K1366" i="3"/>
  <c r="J1366" i="3"/>
  <c r="I1366" i="3"/>
  <c r="K1365" i="3"/>
  <c r="J1365" i="3"/>
  <c r="I1365" i="3"/>
  <c r="K1364" i="3"/>
  <c r="J1364" i="3"/>
  <c r="I1364" i="3"/>
  <c r="K1363" i="3"/>
  <c r="J1363" i="3"/>
  <c r="I1363" i="3"/>
  <c r="K1362" i="3"/>
  <c r="J1362" i="3"/>
  <c r="I1362" i="3"/>
  <c r="K1361" i="3"/>
  <c r="J1361" i="3"/>
  <c r="I1361" i="3"/>
  <c r="K1360" i="3"/>
  <c r="J1360" i="3"/>
  <c r="I1360" i="3"/>
  <c r="H1360" i="3" s="1"/>
  <c r="K1359" i="3"/>
  <c r="J1359" i="3"/>
  <c r="I1359" i="3"/>
  <c r="K1358" i="3"/>
  <c r="J1358" i="3"/>
  <c r="I1358" i="3"/>
  <c r="K1357" i="3"/>
  <c r="J1357" i="3"/>
  <c r="I1357" i="3"/>
  <c r="K1356" i="3"/>
  <c r="J1356" i="3"/>
  <c r="I1356" i="3"/>
  <c r="K1355" i="3"/>
  <c r="J1355" i="3"/>
  <c r="I1355" i="3"/>
  <c r="K1354" i="3"/>
  <c r="J1354" i="3"/>
  <c r="I1354" i="3"/>
  <c r="K1353" i="3"/>
  <c r="J1353" i="3"/>
  <c r="I1353" i="3"/>
  <c r="K1352" i="3"/>
  <c r="J1352" i="3"/>
  <c r="I1352" i="3"/>
  <c r="K1351" i="3"/>
  <c r="J1351" i="3"/>
  <c r="I1351" i="3"/>
  <c r="K1350" i="3"/>
  <c r="J1350" i="3"/>
  <c r="I1350" i="3"/>
  <c r="K1349" i="3"/>
  <c r="J1349" i="3"/>
  <c r="I1349" i="3"/>
  <c r="K1348" i="3"/>
  <c r="J1348" i="3"/>
  <c r="I1348" i="3"/>
  <c r="K1347" i="3"/>
  <c r="J1347" i="3"/>
  <c r="I1347" i="3"/>
  <c r="K1346" i="3"/>
  <c r="J1346" i="3"/>
  <c r="I1346" i="3"/>
  <c r="K1345" i="3"/>
  <c r="J1345" i="3"/>
  <c r="I1345" i="3"/>
  <c r="K1344" i="3"/>
  <c r="J1344" i="3"/>
  <c r="I1344" i="3"/>
  <c r="K1343" i="3"/>
  <c r="J1343" i="3"/>
  <c r="I1343" i="3"/>
  <c r="K1342" i="3"/>
  <c r="J1342" i="3"/>
  <c r="I1342" i="3"/>
  <c r="K1341" i="3"/>
  <c r="J1341" i="3"/>
  <c r="I1341" i="3"/>
  <c r="K1340" i="3"/>
  <c r="J1340" i="3"/>
  <c r="I1340" i="3"/>
  <c r="H1340" i="3" s="1"/>
  <c r="K1339" i="3"/>
  <c r="J1339" i="3"/>
  <c r="I1339" i="3"/>
  <c r="K1338" i="3"/>
  <c r="J1338" i="3"/>
  <c r="I1338" i="3"/>
  <c r="K1337" i="3"/>
  <c r="J1337" i="3"/>
  <c r="I1337" i="3"/>
  <c r="K1336" i="3"/>
  <c r="J1336" i="3"/>
  <c r="I1336" i="3"/>
  <c r="K1335" i="3"/>
  <c r="J1335" i="3"/>
  <c r="I1335" i="3"/>
  <c r="K1334" i="3"/>
  <c r="J1334" i="3"/>
  <c r="I1334" i="3"/>
  <c r="K1333" i="3"/>
  <c r="J1333" i="3"/>
  <c r="I1333" i="3"/>
  <c r="K1332" i="3"/>
  <c r="J1332" i="3"/>
  <c r="I1332" i="3"/>
  <c r="K1331" i="3"/>
  <c r="J1331" i="3"/>
  <c r="I1331" i="3"/>
  <c r="K1330" i="3"/>
  <c r="J1330" i="3"/>
  <c r="I1330" i="3"/>
  <c r="K1329" i="3"/>
  <c r="J1329" i="3"/>
  <c r="I1329" i="3"/>
  <c r="K1328" i="3"/>
  <c r="J1328" i="3"/>
  <c r="I1328" i="3"/>
  <c r="K1327" i="3"/>
  <c r="J1327" i="3"/>
  <c r="I1327" i="3"/>
  <c r="K1326" i="3"/>
  <c r="J1326" i="3"/>
  <c r="I1326" i="3"/>
  <c r="K1325" i="3"/>
  <c r="J1325" i="3"/>
  <c r="I1325" i="3"/>
  <c r="K1324" i="3"/>
  <c r="J1324" i="3"/>
  <c r="I1324" i="3"/>
  <c r="H1324" i="3" s="1"/>
  <c r="K1323" i="3"/>
  <c r="J1323" i="3"/>
  <c r="I1323" i="3"/>
  <c r="K1322" i="3"/>
  <c r="J1322" i="3"/>
  <c r="I1322" i="3"/>
  <c r="K1321" i="3"/>
  <c r="J1321" i="3"/>
  <c r="I1321" i="3"/>
  <c r="K1320" i="3"/>
  <c r="J1320" i="3"/>
  <c r="I1320" i="3"/>
  <c r="K1319" i="3"/>
  <c r="J1319" i="3"/>
  <c r="I1319" i="3"/>
  <c r="K1318" i="3"/>
  <c r="J1318" i="3"/>
  <c r="I1318" i="3"/>
  <c r="K1317" i="3"/>
  <c r="J1317" i="3"/>
  <c r="I1317" i="3"/>
  <c r="K1316" i="3"/>
  <c r="J1316" i="3"/>
  <c r="I1316" i="3"/>
  <c r="H1316" i="3" s="1"/>
  <c r="K1315" i="3"/>
  <c r="J1315" i="3"/>
  <c r="I1315" i="3"/>
  <c r="K1314" i="3"/>
  <c r="J1314" i="3"/>
  <c r="I1314" i="3"/>
  <c r="K1313" i="3"/>
  <c r="J1313" i="3"/>
  <c r="I1313" i="3"/>
  <c r="K1312" i="3"/>
  <c r="J1312" i="3"/>
  <c r="I1312" i="3"/>
  <c r="H1312" i="3" s="1"/>
  <c r="K1311" i="3"/>
  <c r="J1311" i="3"/>
  <c r="I1311" i="3"/>
  <c r="K1310" i="3"/>
  <c r="J1310" i="3"/>
  <c r="I1310" i="3"/>
  <c r="K1309" i="3"/>
  <c r="J1309" i="3"/>
  <c r="I1309" i="3"/>
  <c r="K1308" i="3"/>
  <c r="J1308" i="3"/>
  <c r="I1308" i="3"/>
  <c r="H1308" i="3" s="1"/>
  <c r="K1307" i="3"/>
  <c r="J1307" i="3"/>
  <c r="I1307" i="3"/>
  <c r="K1306" i="3"/>
  <c r="J1306" i="3"/>
  <c r="I1306" i="3"/>
  <c r="K1305" i="3"/>
  <c r="J1305" i="3"/>
  <c r="I1305" i="3"/>
  <c r="K1304" i="3"/>
  <c r="J1304" i="3"/>
  <c r="I1304" i="3"/>
  <c r="K1303" i="3"/>
  <c r="J1303" i="3"/>
  <c r="I1303" i="3"/>
  <c r="K1302" i="3"/>
  <c r="J1302" i="3"/>
  <c r="I1302" i="3"/>
  <c r="K1301" i="3"/>
  <c r="J1301" i="3"/>
  <c r="I1301" i="3"/>
  <c r="K1300" i="3"/>
  <c r="J1300" i="3"/>
  <c r="I1300" i="3"/>
  <c r="K1299" i="3"/>
  <c r="J1299" i="3"/>
  <c r="I1299" i="3"/>
  <c r="K1298" i="3"/>
  <c r="J1298" i="3"/>
  <c r="I1298" i="3"/>
  <c r="K1297" i="3"/>
  <c r="J1297" i="3"/>
  <c r="I1297" i="3"/>
  <c r="K1296" i="3"/>
  <c r="J1296" i="3"/>
  <c r="I1296" i="3"/>
  <c r="K1295" i="3"/>
  <c r="J1295" i="3"/>
  <c r="I1295" i="3"/>
  <c r="K1294" i="3"/>
  <c r="J1294" i="3"/>
  <c r="I1294" i="3"/>
  <c r="K1293" i="3"/>
  <c r="J1293" i="3"/>
  <c r="I1293" i="3"/>
  <c r="K1292" i="3"/>
  <c r="J1292" i="3"/>
  <c r="I1292" i="3"/>
  <c r="K1291" i="3"/>
  <c r="J1291" i="3"/>
  <c r="I1291" i="3"/>
  <c r="K1290" i="3"/>
  <c r="J1290" i="3"/>
  <c r="I1290" i="3"/>
  <c r="K1289" i="3"/>
  <c r="J1289" i="3"/>
  <c r="I1289" i="3"/>
  <c r="K1288" i="3"/>
  <c r="J1288" i="3"/>
  <c r="I1288" i="3"/>
  <c r="K1287" i="3"/>
  <c r="J1287" i="3"/>
  <c r="I1287" i="3"/>
  <c r="K1286" i="3"/>
  <c r="J1286" i="3"/>
  <c r="I1286" i="3"/>
  <c r="K1285" i="3"/>
  <c r="J1285" i="3"/>
  <c r="I1285" i="3"/>
  <c r="K1284" i="3"/>
  <c r="J1284" i="3"/>
  <c r="I1284" i="3"/>
  <c r="K1283" i="3"/>
  <c r="J1283" i="3"/>
  <c r="I1283" i="3"/>
  <c r="K1282" i="3"/>
  <c r="J1282" i="3"/>
  <c r="I1282" i="3"/>
  <c r="K1281" i="3"/>
  <c r="J1281" i="3"/>
  <c r="I1281" i="3"/>
  <c r="K1280" i="3"/>
  <c r="J1280" i="3"/>
  <c r="I1280" i="3"/>
  <c r="K1279" i="3"/>
  <c r="J1279" i="3"/>
  <c r="I1279" i="3"/>
  <c r="K1278" i="3"/>
  <c r="J1278" i="3"/>
  <c r="I1278" i="3"/>
  <c r="K1277" i="3"/>
  <c r="J1277" i="3"/>
  <c r="I1277" i="3"/>
  <c r="K1276" i="3"/>
  <c r="J1276" i="3"/>
  <c r="I1276" i="3"/>
  <c r="K1275" i="3"/>
  <c r="J1275" i="3"/>
  <c r="I1275" i="3"/>
  <c r="K1274" i="3"/>
  <c r="J1274" i="3"/>
  <c r="I1274" i="3"/>
  <c r="K1273" i="3"/>
  <c r="J1273" i="3"/>
  <c r="I1273" i="3"/>
  <c r="K1272" i="3"/>
  <c r="J1272" i="3"/>
  <c r="I1272" i="3"/>
  <c r="K1271" i="3"/>
  <c r="J1271" i="3"/>
  <c r="I1271" i="3"/>
  <c r="H1271" i="3" s="1"/>
  <c r="K1270" i="3"/>
  <c r="J1270" i="3"/>
  <c r="I1270" i="3"/>
  <c r="K1269" i="3"/>
  <c r="J1269" i="3"/>
  <c r="I1269" i="3"/>
  <c r="K1268" i="3"/>
  <c r="J1268" i="3"/>
  <c r="I1268" i="3"/>
  <c r="H1268" i="3" s="1"/>
  <c r="K1267" i="3"/>
  <c r="J1267" i="3"/>
  <c r="I1267" i="3"/>
  <c r="K1266" i="3"/>
  <c r="J1266" i="3"/>
  <c r="I1266" i="3"/>
  <c r="K1265" i="3"/>
  <c r="J1265" i="3"/>
  <c r="I1265" i="3"/>
  <c r="K1264" i="3"/>
  <c r="J1264" i="3"/>
  <c r="I1264" i="3"/>
  <c r="H1264" i="3" s="1"/>
  <c r="K1263" i="3"/>
  <c r="J1263" i="3"/>
  <c r="I1263" i="3"/>
  <c r="K1262" i="3"/>
  <c r="J1262" i="3"/>
  <c r="I1262" i="3"/>
  <c r="K1261" i="3"/>
  <c r="J1261" i="3"/>
  <c r="I1261" i="3"/>
  <c r="H1261" i="3" s="1"/>
  <c r="K1260" i="3"/>
  <c r="J1260" i="3"/>
  <c r="I1260" i="3"/>
  <c r="K1259" i="3"/>
  <c r="J1259" i="3"/>
  <c r="I1259" i="3"/>
  <c r="K1258" i="3"/>
  <c r="J1258" i="3"/>
  <c r="I1258" i="3"/>
  <c r="K1257" i="3"/>
  <c r="J1257" i="3"/>
  <c r="I1257" i="3"/>
  <c r="H1257" i="3" s="1"/>
  <c r="K1256" i="3"/>
  <c r="J1256" i="3"/>
  <c r="I1256" i="3"/>
  <c r="K1255" i="3"/>
  <c r="J1255" i="3"/>
  <c r="I1255" i="3"/>
  <c r="K1254" i="3"/>
  <c r="J1254" i="3"/>
  <c r="I1254" i="3"/>
  <c r="K1253" i="3"/>
  <c r="J1253" i="3"/>
  <c r="I1253" i="3"/>
  <c r="K1252" i="3"/>
  <c r="J1252" i="3"/>
  <c r="I1252" i="3"/>
  <c r="K1251" i="3"/>
  <c r="J1251" i="3"/>
  <c r="I1251" i="3"/>
  <c r="K1250" i="3"/>
  <c r="J1250" i="3"/>
  <c r="I1250" i="3"/>
  <c r="K1249" i="3"/>
  <c r="J1249" i="3"/>
  <c r="I1249" i="3"/>
  <c r="K1248" i="3"/>
  <c r="J1248" i="3"/>
  <c r="I1248" i="3"/>
  <c r="K1247" i="3"/>
  <c r="J1247" i="3"/>
  <c r="I1247" i="3"/>
  <c r="K1246" i="3"/>
  <c r="J1246" i="3"/>
  <c r="I1246" i="3"/>
  <c r="K1245" i="3"/>
  <c r="J1245" i="3"/>
  <c r="I1245" i="3"/>
  <c r="K1244" i="3"/>
  <c r="J1244" i="3"/>
  <c r="I1244" i="3"/>
  <c r="K1243" i="3"/>
  <c r="J1243" i="3"/>
  <c r="I1243" i="3"/>
  <c r="K1242" i="3"/>
  <c r="J1242" i="3"/>
  <c r="I1242" i="3"/>
  <c r="K1241" i="3"/>
  <c r="J1241" i="3"/>
  <c r="I1241" i="3"/>
  <c r="H1241" i="3" s="1"/>
  <c r="K1240" i="3"/>
  <c r="J1240" i="3"/>
  <c r="I1240" i="3"/>
  <c r="K1239" i="3"/>
  <c r="J1239" i="3"/>
  <c r="I1239" i="3"/>
  <c r="K1238" i="3"/>
  <c r="J1238" i="3"/>
  <c r="I1238" i="3"/>
  <c r="K1237" i="3"/>
  <c r="J1237" i="3"/>
  <c r="I1237" i="3"/>
  <c r="K1236" i="3"/>
  <c r="J1236" i="3"/>
  <c r="I1236" i="3"/>
  <c r="K1235" i="3"/>
  <c r="J1235" i="3"/>
  <c r="I1235" i="3"/>
  <c r="K1234" i="3"/>
  <c r="J1234" i="3"/>
  <c r="I1234" i="3"/>
  <c r="K1233" i="3"/>
  <c r="J1233" i="3"/>
  <c r="I1233" i="3"/>
  <c r="K1232" i="3"/>
  <c r="J1232" i="3"/>
  <c r="I1232" i="3"/>
  <c r="K1231" i="3"/>
  <c r="J1231" i="3"/>
  <c r="I1231" i="3"/>
  <c r="K1230" i="3"/>
  <c r="J1230" i="3"/>
  <c r="I1230" i="3"/>
  <c r="K1229" i="3"/>
  <c r="J1229" i="3"/>
  <c r="I1229" i="3"/>
  <c r="K1228" i="3"/>
  <c r="J1228" i="3"/>
  <c r="I1228" i="3"/>
  <c r="K1227" i="3"/>
  <c r="J1227" i="3"/>
  <c r="I1227" i="3"/>
  <c r="K1226" i="3"/>
  <c r="J1226" i="3"/>
  <c r="I1226" i="3"/>
  <c r="K1225" i="3"/>
  <c r="J1225" i="3"/>
  <c r="I1225" i="3"/>
  <c r="K1224" i="3"/>
  <c r="J1224" i="3"/>
  <c r="I1224" i="3"/>
  <c r="K1223" i="3"/>
  <c r="J1223" i="3"/>
  <c r="I1223" i="3"/>
  <c r="K1222" i="3"/>
  <c r="J1222" i="3"/>
  <c r="I1222" i="3"/>
  <c r="K1221" i="3"/>
  <c r="J1221" i="3"/>
  <c r="I1221" i="3"/>
  <c r="K1220" i="3"/>
  <c r="J1220" i="3"/>
  <c r="I1220" i="3"/>
  <c r="K1219" i="3"/>
  <c r="J1219" i="3"/>
  <c r="I1219" i="3"/>
  <c r="K1218" i="3"/>
  <c r="J1218" i="3"/>
  <c r="I1218" i="3"/>
  <c r="K1217" i="3"/>
  <c r="J1217" i="3"/>
  <c r="I1217" i="3"/>
  <c r="K1216" i="3"/>
  <c r="J1216" i="3"/>
  <c r="I1216" i="3"/>
  <c r="K1215" i="3"/>
  <c r="J1215" i="3"/>
  <c r="I1215" i="3"/>
  <c r="K1214" i="3"/>
  <c r="J1214" i="3"/>
  <c r="I1214" i="3"/>
  <c r="K1213" i="3"/>
  <c r="J1213" i="3"/>
  <c r="I1213" i="3"/>
  <c r="K1212" i="3"/>
  <c r="J1212" i="3"/>
  <c r="I1212" i="3"/>
  <c r="K1211" i="3"/>
  <c r="J1211" i="3"/>
  <c r="I1211" i="3"/>
  <c r="K1210" i="3"/>
  <c r="J1210" i="3"/>
  <c r="I1210" i="3"/>
  <c r="K1209" i="3"/>
  <c r="J1209" i="3"/>
  <c r="I1209" i="3"/>
  <c r="K1208" i="3"/>
  <c r="J1208" i="3"/>
  <c r="I1208" i="3"/>
  <c r="K1207" i="3"/>
  <c r="J1207" i="3"/>
  <c r="I1207" i="3"/>
  <c r="K1206" i="3"/>
  <c r="J1206" i="3"/>
  <c r="I1206" i="3"/>
  <c r="K1205" i="3"/>
  <c r="J1205" i="3"/>
  <c r="I1205" i="3"/>
  <c r="K1204" i="3"/>
  <c r="J1204" i="3"/>
  <c r="I1204" i="3"/>
  <c r="H1204" i="3" s="1"/>
  <c r="K1203" i="3"/>
  <c r="J1203" i="3"/>
  <c r="I1203" i="3"/>
  <c r="K1202" i="3"/>
  <c r="J1202" i="3"/>
  <c r="I1202" i="3"/>
  <c r="K1201" i="3"/>
  <c r="J1201" i="3"/>
  <c r="I1201" i="3"/>
  <c r="K1200" i="3"/>
  <c r="J1200" i="3"/>
  <c r="I1200" i="3"/>
  <c r="H1200" i="3" s="1"/>
  <c r="K1199" i="3"/>
  <c r="J1199" i="3"/>
  <c r="I1199" i="3"/>
  <c r="K1198" i="3"/>
  <c r="J1198" i="3"/>
  <c r="I1198" i="3"/>
  <c r="K1197" i="3"/>
  <c r="J1197" i="3"/>
  <c r="I1197" i="3"/>
  <c r="K1196" i="3"/>
  <c r="J1196" i="3"/>
  <c r="I1196" i="3"/>
  <c r="K1195" i="3"/>
  <c r="J1195" i="3"/>
  <c r="I1195" i="3"/>
  <c r="K1194" i="3"/>
  <c r="J1194" i="3"/>
  <c r="I1194" i="3"/>
  <c r="K1193" i="3"/>
  <c r="J1193" i="3"/>
  <c r="I1193" i="3"/>
  <c r="K1192" i="3"/>
  <c r="J1192" i="3"/>
  <c r="I1192" i="3"/>
  <c r="H1192" i="3" s="1"/>
  <c r="K1191" i="3"/>
  <c r="J1191" i="3"/>
  <c r="I1191" i="3"/>
  <c r="K1190" i="3"/>
  <c r="J1190" i="3"/>
  <c r="I1190" i="3"/>
  <c r="K1189" i="3"/>
  <c r="J1189" i="3"/>
  <c r="I1189" i="3"/>
  <c r="K1188" i="3"/>
  <c r="J1188" i="3"/>
  <c r="I1188" i="3"/>
  <c r="K1187" i="3"/>
  <c r="J1187" i="3"/>
  <c r="I1187" i="3"/>
  <c r="K1186" i="3"/>
  <c r="J1186" i="3"/>
  <c r="I1186" i="3"/>
  <c r="K1185" i="3"/>
  <c r="J1185" i="3"/>
  <c r="I1185" i="3"/>
  <c r="K1184" i="3"/>
  <c r="J1184" i="3"/>
  <c r="I1184" i="3"/>
  <c r="K1183" i="3"/>
  <c r="J1183" i="3"/>
  <c r="I1183" i="3"/>
  <c r="K1182" i="3"/>
  <c r="J1182" i="3"/>
  <c r="I1182" i="3"/>
  <c r="K1181" i="3"/>
  <c r="J1181" i="3"/>
  <c r="I1181" i="3"/>
  <c r="K1180" i="3"/>
  <c r="J1180" i="3"/>
  <c r="I1180" i="3"/>
  <c r="K1179" i="3"/>
  <c r="J1179" i="3"/>
  <c r="I1179" i="3"/>
  <c r="K1178" i="3"/>
  <c r="J1178" i="3"/>
  <c r="I1178" i="3"/>
  <c r="K1177" i="3"/>
  <c r="J1177" i="3"/>
  <c r="I1177" i="3"/>
  <c r="K1176" i="3"/>
  <c r="J1176" i="3"/>
  <c r="I1176" i="3"/>
  <c r="K1175" i="3"/>
  <c r="J1175" i="3"/>
  <c r="I1175" i="3"/>
  <c r="K1174" i="3"/>
  <c r="J1174" i="3"/>
  <c r="I1174" i="3"/>
  <c r="K1173" i="3"/>
  <c r="J1173" i="3"/>
  <c r="I1173" i="3"/>
  <c r="K1172" i="3"/>
  <c r="J1172" i="3"/>
  <c r="I1172" i="3"/>
  <c r="K1171" i="3"/>
  <c r="J1171" i="3"/>
  <c r="I1171" i="3"/>
  <c r="K1170" i="3"/>
  <c r="J1170" i="3"/>
  <c r="I1170" i="3"/>
  <c r="K1169" i="3"/>
  <c r="J1169" i="3"/>
  <c r="I1169" i="3"/>
  <c r="K1168" i="3"/>
  <c r="J1168" i="3"/>
  <c r="I1168" i="3"/>
  <c r="K1167" i="3"/>
  <c r="J1167" i="3"/>
  <c r="I1167" i="3"/>
  <c r="K1166" i="3"/>
  <c r="J1166" i="3"/>
  <c r="I1166" i="3"/>
  <c r="K1165" i="3"/>
  <c r="J1165" i="3"/>
  <c r="I1165" i="3"/>
  <c r="K1164" i="3"/>
  <c r="J1164" i="3"/>
  <c r="I1164" i="3"/>
  <c r="K1163" i="3"/>
  <c r="J1163" i="3"/>
  <c r="I1163" i="3"/>
  <c r="K1162" i="3"/>
  <c r="J1162" i="3"/>
  <c r="I1162" i="3"/>
  <c r="K1161" i="3"/>
  <c r="J1161" i="3"/>
  <c r="I1161" i="3"/>
  <c r="K1160" i="3"/>
  <c r="J1160" i="3"/>
  <c r="I1160" i="3"/>
  <c r="K1159" i="3"/>
  <c r="J1159" i="3"/>
  <c r="I1159" i="3"/>
  <c r="K1158" i="3"/>
  <c r="J1158" i="3"/>
  <c r="I1158" i="3"/>
  <c r="K1157" i="3"/>
  <c r="J1157" i="3"/>
  <c r="I1157" i="3"/>
  <c r="K1156" i="3"/>
  <c r="J1156" i="3"/>
  <c r="I1156" i="3"/>
  <c r="K1155" i="3"/>
  <c r="J1155" i="3"/>
  <c r="I1155" i="3"/>
  <c r="K1154" i="3"/>
  <c r="J1154" i="3"/>
  <c r="I1154" i="3"/>
  <c r="K1153" i="3"/>
  <c r="J1153" i="3"/>
  <c r="I1153" i="3"/>
  <c r="K1152" i="3"/>
  <c r="J1152" i="3"/>
  <c r="I1152" i="3"/>
  <c r="K1151" i="3"/>
  <c r="J1151" i="3"/>
  <c r="I1151" i="3"/>
  <c r="K1150" i="3"/>
  <c r="J1150" i="3"/>
  <c r="I1150" i="3"/>
  <c r="K1149" i="3"/>
  <c r="J1149" i="3"/>
  <c r="I1149" i="3"/>
  <c r="K1148" i="3"/>
  <c r="J1148" i="3"/>
  <c r="I1148" i="3"/>
  <c r="K1147" i="3"/>
  <c r="J1147" i="3"/>
  <c r="I1147" i="3"/>
  <c r="H1147" i="3" s="1"/>
  <c r="K1146" i="3"/>
  <c r="J1146" i="3"/>
  <c r="I1146" i="3"/>
  <c r="K1145" i="3"/>
  <c r="J1145" i="3"/>
  <c r="I1145" i="3"/>
  <c r="K1144" i="3"/>
  <c r="J1144" i="3"/>
  <c r="I1144" i="3"/>
  <c r="K1143" i="3"/>
  <c r="J1143" i="3"/>
  <c r="I1143" i="3"/>
  <c r="K1142" i="3"/>
  <c r="J1142" i="3"/>
  <c r="I1142" i="3"/>
  <c r="K1141" i="3"/>
  <c r="J1141" i="3"/>
  <c r="I1141" i="3"/>
  <c r="K1140" i="3"/>
  <c r="J1140" i="3"/>
  <c r="I1140" i="3"/>
  <c r="K1139" i="3"/>
  <c r="J1139" i="3"/>
  <c r="I1139" i="3"/>
  <c r="K1138" i="3"/>
  <c r="J1138" i="3"/>
  <c r="I1138" i="3"/>
  <c r="K1137" i="3"/>
  <c r="J1137" i="3"/>
  <c r="I1137" i="3"/>
  <c r="K1136" i="3"/>
  <c r="J1136" i="3"/>
  <c r="I1136" i="3"/>
  <c r="K1135" i="3"/>
  <c r="J1135" i="3"/>
  <c r="I1135" i="3"/>
  <c r="H1135" i="3" s="1"/>
  <c r="K1134" i="3"/>
  <c r="J1134" i="3"/>
  <c r="I1134" i="3"/>
  <c r="K1133" i="3"/>
  <c r="J1133" i="3"/>
  <c r="I1133" i="3"/>
  <c r="K1132" i="3"/>
  <c r="J1132" i="3"/>
  <c r="I1132" i="3"/>
  <c r="K1131" i="3"/>
  <c r="J1131" i="3"/>
  <c r="I1131" i="3"/>
  <c r="K1130" i="3"/>
  <c r="J1130" i="3"/>
  <c r="I1130" i="3"/>
  <c r="K1129" i="3"/>
  <c r="J1129" i="3"/>
  <c r="I1129" i="3"/>
  <c r="K1128" i="3"/>
  <c r="J1128" i="3"/>
  <c r="I1128" i="3"/>
  <c r="K1127" i="3"/>
  <c r="J1127" i="3"/>
  <c r="I1127" i="3"/>
  <c r="K1126" i="3"/>
  <c r="J1126" i="3"/>
  <c r="I1126" i="3"/>
  <c r="K1125" i="3"/>
  <c r="J1125" i="3"/>
  <c r="I1125" i="3"/>
  <c r="K1124" i="3"/>
  <c r="J1124" i="3"/>
  <c r="I1124" i="3"/>
  <c r="K1123" i="3"/>
  <c r="J1123" i="3"/>
  <c r="I1123" i="3"/>
  <c r="K1122" i="3"/>
  <c r="J1122" i="3"/>
  <c r="I1122" i="3"/>
  <c r="K1121" i="3"/>
  <c r="J1121" i="3"/>
  <c r="I1121" i="3"/>
  <c r="K1120" i="3"/>
  <c r="J1120" i="3"/>
  <c r="I1120" i="3"/>
  <c r="K1119" i="3"/>
  <c r="J1119" i="3"/>
  <c r="I1119" i="3"/>
  <c r="K1118" i="3"/>
  <c r="J1118" i="3"/>
  <c r="I1118" i="3"/>
  <c r="K1117" i="3"/>
  <c r="J1117" i="3"/>
  <c r="I1117" i="3"/>
  <c r="K1116" i="3"/>
  <c r="J1116" i="3"/>
  <c r="I1116" i="3"/>
  <c r="K1115" i="3"/>
  <c r="J1115" i="3"/>
  <c r="I1115" i="3"/>
  <c r="K1114" i="3"/>
  <c r="J1114" i="3"/>
  <c r="I1114" i="3"/>
  <c r="K1113" i="3"/>
  <c r="J1113" i="3"/>
  <c r="I1113" i="3"/>
  <c r="K1112" i="3"/>
  <c r="J1112" i="3"/>
  <c r="I1112" i="3"/>
  <c r="K1111" i="3"/>
  <c r="J1111" i="3"/>
  <c r="I1111" i="3"/>
  <c r="K1110" i="3"/>
  <c r="J1110" i="3"/>
  <c r="I1110" i="3"/>
  <c r="K1109" i="3"/>
  <c r="J1109" i="3"/>
  <c r="I1109" i="3"/>
  <c r="H1109" i="3" s="1"/>
  <c r="K1108" i="3"/>
  <c r="J1108" i="3"/>
  <c r="I1108" i="3"/>
  <c r="K1107" i="3"/>
  <c r="J1107" i="3"/>
  <c r="I1107" i="3"/>
  <c r="K1106" i="3"/>
  <c r="J1106" i="3"/>
  <c r="I1106" i="3"/>
  <c r="K1105" i="3"/>
  <c r="J1105" i="3"/>
  <c r="I1105" i="3"/>
  <c r="H1105" i="3" s="1"/>
  <c r="K1104" i="3"/>
  <c r="J1104" i="3"/>
  <c r="I1104" i="3"/>
  <c r="K1103" i="3"/>
  <c r="J1103" i="3"/>
  <c r="I1103" i="3"/>
  <c r="K1102" i="3"/>
  <c r="J1102" i="3"/>
  <c r="I1102" i="3"/>
  <c r="K1101" i="3"/>
  <c r="J1101" i="3"/>
  <c r="I1101" i="3"/>
  <c r="K1100" i="3"/>
  <c r="J1100" i="3"/>
  <c r="I1100" i="3"/>
  <c r="K1099" i="3"/>
  <c r="J1099" i="3"/>
  <c r="I1099" i="3"/>
  <c r="K1098" i="3"/>
  <c r="J1098" i="3"/>
  <c r="I1098" i="3"/>
  <c r="K1097" i="3"/>
  <c r="J1097" i="3"/>
  <c r="I1097" i="3"/>
  <c r="K1096" i="3"/>
  <c r="J1096" i="3"/>
  <c r="I1096" i="3"/>
  <c r="K1095" i="3"/>
  <c r="J1095" i="3"/>
  <c r="I1095" i="3"/>
  <c r="K1094" i="3"/>
  <c r="J1094" i="3"/>
  <c r="I1094" i="3"/>
  <c r="K1093" i="3"/>
  <c r="J1093" i="3"/>
  <c r="I1093" i="3"/>
  <c r="K1092" i="3"/>
  <c r="J1092" i="3"/>
  <c r="I1092" i="3"/>
  <c r="K1091" i="3"/>
  <c r="J1091" i="3"/>
  <c r="I1091" i="3"/>
  <c r="K1090" i="3"/>
  <c r="J1090" i="3"/>
  <c r="I1090" i="3"/>
  <c r="K1089" i="3"/>
  <c r="J1089" i="3"/>
  <c r="I1089" i="3"/>
  <c r="K1088" i="3"/>
  <c r="J1088" i="3"/>
  <c r="I1088" i="3"/>
  <c r="K1087" i="3"/>
  <c r="J1087" i="3"/>
  <c r="I1087" i="3"/>
  <c r="K1086" i="3"/>
  <c r="J1086" i="3"/>
  <c r="I1086" i="3"/>
  <c r="K1085" i="3"/>
  <c r="J1085" i="3"/>
  <c r="I1085" i="3"/>
  <c r="K1084" i="3"/>
  <c r="J1084" i="3"/>
  <c r="I1084" i="3"/>
  <c r="K1083" i="3"/>
  <c r="J1083" i="3"/>
  <c r="I1083" i="3"/>
  <c r="K1082" i="3"/>
  <c r="J1082" i="3"/>
  <c r="I1082" i="3"/>
  <c r="K1081" i="3"/>
  <c r="J1081" i="3"/>
  <c r="I1081" i="3"/>
  <c r="K1080" i="3"/>
  <c r="J1080" i="3"/>
  <c r="I1080" i="3"/>
  <c r="K1079" i="3"/>
  <c r="J1079" i="3"/>
  <c r="I1079" i="3"/>
  <c r="K1078" i="3"/>
  <c r="J1078" i="3"/>
  <c r="I1078" i="3"/>
  <c r="K1077" i="3"/>
  <c r="J1077" i="3"/>
  <c r="I1077" i="3"/>
  <c r="K1076" i="3"/>
  <c r="J1076" i="3"/>
  <c r="I1076" i="3"/>
  <c r="K1075" i="3"/>
  <c r="J1075" i="3"/>
  <c r="I1075" i="3"/>
  <c r="K1074" i="3"/>
  <c r="J1074" i="3"/>
  <c r="I1074" i="3"/>
  <c r="K1073" i="3"/>
  <c r="J1073" i="3"/>
  <c r="I1073" i="3"/>
  <c r="K1072" i="3"/>
  <c r="J1072" i="3"/>
  <c r="I1072" i="3"/>
  <c r="K1071" i="3"/>
  <c r="J1071" i="3"/>
  <c r="I1071" i="3"/>
  <c r="K1070" i="3"/>
  <c r="J1070" i="3"/>
  <c r="I1070" i="3"/>
  <c r="K1069" i="3"/>
  <c r="J1069" i="3"/>
  <c r="I1069" i="3"/>
  <c r="K1068" i="3"/>
  <c r="J1068" i="3"/>
  <c r="I1068" i="3"/>
  <c r="K1067" i="3"/>
  <c r="J1067" i="3"/>
  <c r="I1067" i="3"/>
  <c r="K1066" i="3"/>
  <c r="J1066" i="3"/>
  <c r="I1066" i="3"/>
  <c r="K1065" i="3"/>
  <c r="J1065" i="3"/>
  <c r="I1065" i="3"/>
  <c r="K1064" i="3"/>
  <c r="J1064" i="3"/>
  <c r="I1064" i="3"/>
  <c r="K1063" i="3"/>
  <c r="J1063" i="3"/>
  <c r="I1063" i="3"/>
  <c r="K1062" i="3"/>
  <c r="J1062" i="3"/>
  <c r="I1062" i="3"/>
  <c r="K1061" i="3"/>
  <c r="J1061" i="3"/>
  <c r="I1061" i="3"/>
  <c r="K1060" i="3"/>
  <c r="J1060" i="3"/>
  <c r="I1060" i="3"/>
  <c r="K1059" i="3"/>
  <c r="J1059" i="3"/>
  <c r="I1059" i="3"/>
  <c r="K1058" i="3"/>
  <c r="J1058" i="3"/>
  <c r="I1058" i="3"/>
  <c r="K1057" i="3"/>
  <c r="J1057" i="3"/>
  <c r="I1057" i="3"/>
  <c r="K1056" i="3"/>
  <c r="J1056" i="3"/>
  <c r="I1056" i="3"/>
  <c r="K1055" i="3"/>
  <c r="J1055" i="3"/>
  <c r="I1055" i="3"/>
  <c r="K1054" i="3"/>
  <c r="J1054" i="3"/>
  <c r="I1054" i="3"/>
  <c r="K1053" i="3"/>
  <c r="J1053" i="3"/>
  <c r="I1053" i="3"/>
  <c r="K1052" i="3"/>
  <c r="J1052" i="3"/>
  <c r="I1052" i="3"/>
  <c r="K1051" i="3"/>
  <c r="J1051" i="3"/>
  <c r="I1051" i="3"/>
  <c r="H1051" i="3" s="1"/>
  <c r="K1050" i="3"/>
  <c r="J1050" i="3"/>
  <c r="I1050" i="3"/>
  <c r="K1049" i="3"/>
  <c r="J1049" i="3"/>
  <c r="I1049" i="3"/>
  <c r="K1048" i="3"/>
  <c r="J1048" i="3"/>
  <c r="I1048" i="3"/>
  <c r="K1047" i="3"/>
  <c r="J1047" i="3"/>
  <c r="I1047" i="3"/>
  <c r="K1046" i="3"/>
  <c r="J1046" i="3"/>
  <c r="I1046" i="3"/>
  <c r="K1045" i="3"/>
  <c r="J1045" i="3"/>
  <c r="I1045" i="3"/>
  <c r="K1044" i="3"/>
  <c r="J1044" i="3"/>
  <c r="I1044" i="3"/>
  <c r="K1043" i="3"/>
  <c r="J1043" i="3"/>
  <c r="I1043" i="3"/>
  <c r="K1042" i="3"/>
  <c r="J1042" i="3"/>
  <c r="I1042" i="3"/>
  <c r="K1041" i="3"/>
  <c r="J1041" i="3"/>
  <c r="I1041" i="3"/>
  <c r="K1040" i="3"/>
  <c r="J1040" i="3"/>
  <c r="I1040" i="3"/>
  <c r="K1039" i="3"/>
  <c r="J1039" i="3"/>
  <c r="I1039" i="3"/>
  <c r="K1038" i="3"/>
  <c r="J1038" i="3"/>
  <c r="I1038" i="3"/>
  <c r="K1037" i="3"/>
  <c r="J1037" i="3"/>
  <c r="I1037" i="3"/>
  <c r="K1036" i="3"/>
  <c r="J1036" i="3"/>
  <c r="I1036" i="3"/>
  <c r="K1035" i="3"/>
  <c r="J1035" i="3"/>
  <c r="I1035" i="3"/>
  <c r="H1035" i="3" s="1"/>
  <c r="K1034" i="3"/>
  <c r="J1034" i="3"/>
  <c r="I1034" i="3"/>
  <c r="K1033" i="3"/>
  <c r="J1033" i="3"/>
  <c r="I1033" i="3"/>
  <c r="K1032" i="3"/>
  <c r="J1032" i="3"/>
  <c r="I1032" i="3"/>
  <c r="K1031" i="3"/>
  <c r="J1031" i="3"/>
  <c r="I1031" i="3"/>
  <c r="K1030" i="3"/>
  <c r="J1030" i="3"/>
  <c r="I1030" i="3"/>
  <c r="K1029" i="3"/>
  <c r="J1029" i="3"/>
  <c r="I1029" i="3"/>
  <c r="K1028" i="3"/>
  <c r="J1028" i="3"/>
  <c r="I1028" i="3"/>
  <c r="K1027" i="3"/>
  <c r="J1027" i="3"/>
  <c r="I1027" i="3"/>
  <c r="H1027" i="3" s="1"/>
  <c r="K1026" i="3"/>
  <c r="J1026" i="3"/>
  <c r="I1026" i="3"/>
  <c r="K1025" i="3"/>
  <c r="J1025" i="3"/>
  <c r="I1025" i="3"/>
  <c r="K1024" i="3"/>
  <c r="J1024" i="3"/>
  <c r="I1024" i="3"/>
  <c r="K1023" i="3"/>
  <c r="J1023" i="3"/>
  <c r="I1023" i="3"/>
  <c r="H1023" i="3" s="1"/>
  <c r="K1022" i="3"/>
  <c r="J1022" i="3"/>
  <c r="I1022" i="3"/>
  <c r="K1021" i="3"/>
  <c r="J1021" i="3"/>
  <c r="I1021" i="3"/>
  <c r="K1020" i="3"/>
  <c r="J1020" i="3"/>
  <c r="I1020" i="3"/>
  <c r="K1019" i="3"/>
  <c r="J1019" i="3"/>
  <c r="I1019" i="3"/>
  <c r="K1018" i="3"/>
  <c r="J1018" i="3"/>
  <c r="I1018" i="3"/>
  <c r="K1017" i="3"/>
  <c r="J1017" i="3"/>
  <c r="I1017" i="3"/>
  <c r="K1016" i="3"/>
  <c r="J1016" i="3"/>
  <c r="I1016" i="3"/>
  <c r="K1015" i="3"/>
  <c r="J1015" i="3"/>
  <c r="I1015" i="3"/>
  <c r="H1015" i="3" s="1"/>
  <c r="K1014" i="3"/>
  <c r="J1014" i="3"/>
  <c r="I1014" i="3"/>
  <c r="K1013" i="3"/>
  <c r="J1013" i="3"/>
  <c r="I1013" i="3"/>
  <c r="K1012" i="3"/>
  <c r="J1012" i="3"/>
  <c r="I1012" i="3"/>
  <c r="K1011" i="3"/>
  <c r="J1011" i="3"/>
  <c r="I1011" i="3"/>
  <c r="K1010" i="3"/>
  <c r="J1010" i="3"/>
  <c r="I1010" i="3"/>
  <c r="K1009" i="3"/>
  <c r="J1009" i="3"/>
  <c r="I1009" i="3"/>
  <c r="K1008" i="3"/>
  <c r="J1008" i="3"/>
  <c r="I1008" i="3"/>
  <c r="K1007" i="3"/>
  <c r="J1007" i="3"/>
  <c r="I1007" i="3"/>
  <c r="K1006" i="3"/>
  <c r="J1006" i="3"/>
  <c r="I1006" i="3"/>
  <c r="K1005" i="3"/>
  <c r="J1005" i="3"/>
  <c r="I1005" i="3"/>
  <c r="K1004" i="3"/>
  <c r="J1004" i="3"/>
  <c r="I1004" i="3"/>
  <c r="K1003" i="3"/>
  <c r="J1003" i="3"/>
  <c r="I1003" i="3"/>
  <c r="K1002" i="3"/>
  <c r="J1002" i="3"/>
  <c r="I1002" i="3"/>
  <c r="K1001" i="3"/>
  <c r="J1001" i="3"/>
  <c r="I1001" i="3"/>
  <c r="K1000" i="3"/>
  <c r="J1000" i="3"/>
  <c r="I1000" i="3"/>
  <c r="K999" i="3"/>
  <c r="J999" i="3"/>
  <c r="I999" i="3"/>
  <c r="K998" i="3"/>
  <c r="J998" i="3"/>
  <c r="I998" i="3"/>
  <c r="K997" i="3"/>
  <c r="J997" i="3"/>
  <c r="I997" i="3"/>
  <c r="K996" i="3"/>
  <c r="J996" i="3"/>
  <c r="I996" i="3"/>
  <c r="K995" i="3"/>
  <c r="J995" i="3"/>
  <c r="I995" i="3"/>
  <c r="K994" i="3"/>
  <c r="J994" i="3"/>
  <c r="I994" i="3"/>
  <c r="K993" i="3"/>
  <c r="J993" i="3"/>
  <c r="I993" i="3"/>
  <c r="K992" i="3"/>
  <c r="J992" i="3"/>
  <c r="I992" i="3"/>
  <c r="K991" i="3"/>
  <c r="J991" i="3"/>
  <c r="I991" i="3"/>
  <c r="K990" i="3"/>
  <c r="J990" i="3"/>
  <c r="I990" i="3"/>
  <c r="K989" i="3"/>
  <c r="J989" i="3"/>
  <c r="I989" i="3"/>
  <c r="K988" i="3"/>
  <c r="J988" i="3"/>
  <c r="I988" i="3"/>
  <c r="K987" i="3"/>
  <c r="J987" i="3"/>
  <c r="I987" i="3"/>
  <c r="K986" i="3"/>
  <c r="J986" i="3"/>
  <c r="I986" i="3"/>
  <c r="K985" i="3"/>
  <c r="J985" i="3"/>
  <c r="I985" i="3"/>
  <c r="K984" i="3"/>
  <c r="J984" i="3"/>
  <c r="I984" i="3"/>
  <c r="K983" i="3"/>
  <c r="J983" i="3"/>
  <c r="I983" i="3"/>
  <c r="K982" i="3"/>
  <c r="J982" i="3"/>
  <c r="I982" i="3"/>
  <c r="K981" i="3"/>
  <c r="J981" i="3"/>
  <c r="I981" i="3"/>
  <c r="K980" i="3"/>
  <c r="J980" i="3"/>
  <c r="I980" i="3"/>
  <c r="K979" i="3"/>
  <c r="J979" i="3"/>
  <c r="I979" i="3"/>
  <c r="K978" i="3"/>
  <c r="J978" i="3"/>
  <c r="I978" i="3"/>
  <c r="K977" i="3"/>
  <c r="J977" i="3"/>
  <c r="I977" i="3"/>
  <c r="K976" i="3"/>
  <c r="J976" i="3"/>
  <c r="I976" i="3"/>
  <c r="K975" i="3"/>
  <c r="J975" i="3"/>
  <c r="I975" i="3"/>
  <c r="K974" i="3"/>
  <c r="J974" i="3"/>
  <c r="I974" i="3"/>
  <c r="K973" i="3"/>
  <c r="J973" i="3"/>
  <c r="I973" i="3"/>
  <c r="K972" i="3"/>
  <c r="J972" i="3"/>
  <c r="I972" i="3"/>
  <c r="K971" i="3"/>
  <c r="J971" i="3"/>
  <c r="I971" i="3"/>
  <c r="K970" i="3"/>
  <c r="J970" i="3"/>
  <c r="I970" i="3"/>
  <c r="K969" i="3"/>
  <c r="J969" i="3"/>
  <c r="I969" i="3"/>
  <c r="K968" i="3"/>
  <c r="E18" i="2" s="1"/>
  <c r="J968" i="3"/>
  <c r="I968" i="3"/>
  <c r="K967" i="3"/>
  <c r="J967" i="3"/>
  <c r="I967" i="3"/>
  <c r="K966" i="3"/>
  <c r="J966" i="3"/>
  <c r="I966" i="3"/>
  <c r="K965" i="3"/>
  <c r="J965" i="3"/>
  <c r="I965" i="3"/>
  <c r="K964" i="3"/>
  <c r="J964" i="3"/>
  <c r="I964" i="3"/>
  <c r="K963" i="3"/>
  <c r="J963" i="3"/>
  <c r="I963" i="3"/>
  <c r="K962" i="3"/>
  <c r="J962" i="3"/>
  <c r="I962" i="3"/>
  <c r="K961" i="3"/>
  <c r="J961" i="3"/>
  <c r="I961" i="3"/>
  <c r="K960" i="3"/>
  <c r="J960" i="3"/>
  <c r="I960" i="3"/>
  <c r="K959" i="3"/>
  <c r="J959" i="3"/>
  <c r="I959" i="3"/>
  <c r="K958" i="3"/>
  <c r="J958" i="3"/>
  <c r="I958" i="3"/>
  <c r="K957" i="3"/>
  <c r="J957" i="3"/>
  <c r="I957" i="3"/>
  <c r="K956" i="3"/>
  <c r="J956" i="3"/>
  <c r="I956" i="3"/>
  <c r="K955" i="3"/>
  <c r="J955" i="3"/>
  <c r="I955" i="3"/>
  <c r="K954" i="3"/>
  <c r="J954" i="3"/>
  <c r="I954" i="3"/>
  <c r="K953" i="3"/>
  <c r="J953" i="3"/>
  <c r="I953" i="3"/>
  <c r="K952" i="3"/>
  <c r="J952" i="3"/>
  <c r="I952" i="3"/>
  <c r="K951" i="3"/>
  <c r="J951" i="3"/>
  <c r="I951" i="3"/>
  <c r="K950" i="3"/>
  <c r="J950" i="3"/>
  <c r="I950" i="3"/>
  <c r="K949" i="3"/>
  <c r="J949" i="3"/>
  <c r="I949" i="3"/>
  <c r="K948" i="3"/>
  <c r="J948" i="3"/>
  <c r="I948" i="3"/>
  <c r="K947" i="3"/>
  <c r="J947" i="3"/>
  <c r="I947" i="3"/>
  <c r="H947" i="3" s="1"/>
  <c r="K946" i="3"/>
  <c r="J946" i="3"/>
  <c r="I946" i="3"/>
  <c r="K945" i="3"/>
  <c r="J945" i="3"/>
  <c r="I945" i="3"/>
  <c r="K944" i="3"/>
  <c r="J944" i="3"/>
  <c r="I944" i="3"/>
  <c r="K943" i="3"/>
  <c r="J943" i="3"/>
  <c r="I943" i="3"/>
  <c r="K942" i="3"/>
  <c r="J942" i="3"/>
  <c r="I942" i="3"/>
  <c r="K941" i="3"/>
  <c r="J941" i="3"/>
  <c r="I941" i="3"/>
  <c r="K940" i="3"/>
  <c r="J940" i="3"/>
  <c r="I940" i="3"/>
  <c r="K939" i="3"/>
  <c r="J939" i="3"/>
  <c r="I939" i="3"/>
  <c r="K938" i="3"/>
  <c r="J938" i="3"/>
  <c r="I938" i="3"/>
  <c r="K937" i="3"/>
  <c r="J937" i="3"/>
  <c r="I937" i="3"/>
  <c r="K936" i="3"/>
  <c r="J936" i="3"/>
  <c r="I936" i="3"/>
  <c r="K935" i="3"/>
  <c r="J935" i="3"/>
  <c r="I935" i="3"/>
  <c r="K934" i="3"/>
  <c r="J934" i="3"/>
  <c r="I934" i="3"/>
  <c r="K933" i="3"/>
  <c r="J933" i="3"/>
  <c r="I933" i="3"/>
  <c r="K932" i="3"/>
  <c r="J932" i="3"/>
  <c r="I932" i="3"/>
  <c r="K931" i="3"/>
  <c r="J931" i="3"/>
  <c r="I931" i="3"/>
  <c r="H931" i="3" s="1"/>
  <c r="K930" i="3"/>
  <c r="J930" i="3"/>
  <c r="I930" i="3"/>
  <c r="K929" i="3"/>
  <c r="J929" i="3"/>
  <c r="I929" i="3"/>
  <c r="K928" i="3"/>
  <c r="J928" i="3"/>
  <c r="I928" i="3"/>
  <c r="K927" i="3"/>
  <c r="J927" i="3"/>
  <c r="I927" i="3"/>
  <c r="K926" i="3"/>
  <c r="J926" i="3"/>
  <c r="I926" i="3"/>
  <c r="K925" i="3"/>
  <c r="J925" i="3"/>
  <c r="I925" i="3"/>
  <c r="K924" i="3"/>
  <c r="J924" i="3"/>
  <c r="I924" i="3"/>
  <c r="K923" i="3"/>
  <c r="J923" i="3"/>
  <c r="I923" i="3"/>
  <c r="H923" i="3" s="1"/>
  <c r="K922" i="3"/>
  <c r="J922" i="3"/>
  <c r="I922" i="3"/>
  <c r="K921" i="3"/>
  <c r="J921" i="3"/>
  <c r="I921" i="3"/>
  <c r="K920" i="3"/>
  <c r="J920" i="3"/>
  <c r="I920" i="3"/>
  <c r="K919" i="3"/>
  <c r="J919" i="3"/>
  <c r="I919" i="3"/>
  <c r="K918" i="3"/>
  <c r="J918" i="3"/>
  <c r="I918" i="3"/>
  <c r="K917" i="3"/>
  <c r="J917" i="3"/>
  <c r="I917" i="3"/>
  <c r="K916" i="3"/>
  <c r="J916" i="3"/>
  <c r="I916" i="3"/>
  <c r="K915" i="3"/>
  <c r="J915" i="3"/>
  <c r="I915" i="3"/>
  <c r="K914" i="3"/>
  <c r="J914" i="3"/>
  <c r="I914" i="3"/>
  <c r="K913" i="3"/>
  <c r="J913" i="3"/>
  <c r="I913" i="3"/>
  <c r="K912" i="3"/>
  <c r="J912" i="3"/>
  <c r="I912" i="3"/>
  <c r="K911" i="3"/>
  <c r="J911" i="3"/>
  <c r="I911" i="3"/>
  <c r="K910" i="3"/>
  <c r="J910" i="3"/>
  <c r="I910" i="3"/>
  <c r="K909" i="3"/>
  <c r="J909" i="3"/>
  <c r="I909" i="3"/>
  <c r="K908" i="3"/>
  <c r="J908" i="3"/>
  <c r="I908" i="3"/>
  <c r="K907" i="3"/>
  <c r="J907" i="3"/>
  <c r="I907" i="3"/>
  <c r="K906" i="3"/>
  <c r="J906" i="3"/>
  <c r="I906" i="3"/>
  <c r="K905" i="3"/>
  <c r="J905" i="3"/>
  <c r="I905" i="3"/>
  <c r="K904" i="3"/>
  <c r="J904" i="3"/>
  <c r="I904" i="3"/>
  <c r="K903" i="3"/>
  <c r="J903" i="3"/>
  <c r="I903" i="3"/>
  <c r="K902" i="3"/>
  <c r="J902" i="3"/>
  <c r="I902" i="3"/>
  <c r="K901" i="3"/>
  <c r="J901" i="3"/>
  <c r="I901" i="3"/>
  <c r="K900" i="3"/>
  <c r="J900" i="3"/>
  <c r="I900" i="3"/>
  <c r="K899" i="3"/>
  <c r="J899" i="3"/>
  <c r="I899" i="3"/>
  <c r="K898" i="3"/>
  <c r="J898" i="3"/>
  <c r="I898" i="3"/>
  <c r="K897" i="3"/>
  <c r="J897" i="3"/>
  <c r="I897" i="3"/>
  <c r="K896" i="3"/>
  <c r="J896" i="3"/>
  <c r="I896" i="3"/>
  <c r="K895" i="3"/>
  <c r="J895" i="3"/>
  <c r="I895" i="3"/>
  <c r="K894" i="3"/>
  <c r="J894" i="3"/>
  <c r="I894" i="3"/>
  <c r="K893" i="3"/>
  <c r="J893" i="3"/>
  <c r="I893" i="3"/>
  <c r="K892" i="3"/>
  <c r="J892" i="3"/>
  <c r="I892" i="3"/>
  <c r="K891" i="3"/>
  <c r="J891" i="3"/>
  <c r="I891" i="3"/>
  <c r="K890" i="3"/>
  <c r="J890" i="3"/>
  <c r="I890" i="3"/>
  <c r="K889" i="3"/>
  <c r="J889" i="3"/>
  <c r="I889" i="3"/>
  <c r="K888" i="3"/>
  <c r="J888" i="3"/>
  <c r="I888" i="3"/>
  <c r="K887" i="3"/>
  <c r="J887" i="3"/>
  <c r="I887" i="3"/>
  <c r="K886" i="3"/>
  <c r="J886" i="3"/>
  <c r="I886" i="3"/>
  <c r="K885" i="3"/>
  <c r="J885" i="3"/>
  <c r="I885" i="3"/>
  <c r="K884" i="3"/>
  <c r="J884" i="3"/>
  <c r="I884" i="3"/>
  <c r="K883" i="3"/>
  <c r="J883" i="3"/>
  <c r="I883" i="3"/>
  <c r="K882" i="3"/>
  <c r="J882" i="3"/>
  <c r="I882" i="3"/>
  <c r="K881" i="3"/>
  <c r="J881" i="3"/>
  <c r="I881" i="3"/>
  <c r="K880" i="3"/>
  <c r="J880" i="3"/>
  <c r="I880" i="3"/>
  <c r="K879" i="3"/>
  <c r="J879" i="3"/>
  <c r="I879" i="3"/>
  <c r="K878" i="3"/>
  <c r="J878" i="3"/>
  <c r="I878" i="3"/>
  <c r="K877" i="3"/>
  <c r="J877" i="3"/>
  <c r="I877" i="3"/>
  <c r="K876" i="3"/>
  <c r="J876" i="3"/>
  <c r="I876" i="3"/>
  <c r="K875" i="3"/>
  <c r="J875" i="3"/>
  <c r="I875" i="3"/>
  <c r="K874" i="3"/>
  <c r="J874" i="3"/>
  <c r="I874" i="3"/>
  <c r="K873" i="3"/>
  <c r="J873" i="3"/>
  <c r="I873" i="3"/>
  <c r="K872" i="3"/>
  <c r="J872" i="3"/>
  <c r="I872" i="3"/>
  <c r="K871" i="3"/>
  <c r="J871" i="3"/>
  <c r="I871" i="3"/>
  <c r="K870" i="3"/>
  <c r="J870" i="3"/>
  <c r="I870" i="3"/>
  <c r="K869" i="3"/>
  <c r="J869" i="3"/>
  <c r="I869" i="3"/>
  <c r="K868" i="3"/>
  <c r="J868" i="3"/>
  <c r="I868" i="3"/>
  <c r="K867" i="3"/>
  <c r="J867" i="3"/>
  <c r="I867" i="3"/>
  <c r="K866" i="3"/>
  <c r="J866" i="3"/>
  <c r="I866" i="3"/>
  <c r="K865" i="3"/>
  <c r="J865" i="3"/>
  <c r="I865" i="3"/>
  <c r="K864" i="3"/>
  <c r="J864" i="3"/>
  <c r="I864" i="3"/>
  <c r="K863" i="3"/>
  <c r="J863" i="3"/>
  <c r="I863" i="3"/>
  <c r="K862" i="3"/>
  <c r="J862" i="3"/>
  <c r="I862" i="3"/>
  <c r="K861" i="3"/>
  <c r="J861" i="3"/>
  <c r="I861" i="3"/>
  <c r="K860" i="3"/>
  <c r="J860" i="3"/>
  <c r="I860" i="3"/>
  <c r="K859" i="3"/>
  <c r="J859" i="3"/>
  <c r="I859" i="3"/>
  <c r="K858" i="3"/>
  <c r="J858" i="3"/>
  <c r="I858" i="3"/>
  <c r="K857" i="3"/>
  <c r="J857" i="3"/>
  <c r="I857" i="3"/>
  <c r="K856" i="3"/>
  <c r="J856" i="3"/>
  <c r="I856" i="3"/>
  <c r="K855" i="3"/>
  <c r="J855" i="3"/>
  <c r="I855" i="3"/>
  <c r="K854" i="3"/>
  <c r="J854" i="3"/>
  <c r="I854" i="3"/>
  <c r="K853" i="3"/>
  <c r="J853" i="3"/>
  <c r="I853" i="3"/>
  <c r="K852" i="3"/>
  <c r="J852" i="3"/>
  <c r="I852" i="3"/>
  <c r="K851" i="3"/>
  <c r="J851" i="3"/>
  <c r="I851" i="3"/>
  <c r="K850" i="3"/>
  <c r="J850" i="3"/>
  <c r="I850" i="3"/>
  <c r="K849" i="3"/>
  <c r="J849" i="3"/>
  <c r="I849" i="3"/>
  <c r="K848" i="3"/>
  <c r="J848" i="3"/>
  <c r="I848" i="3"/>
  <c r="K847" i="3"/>
  <c r="J847" i="3"/>
  <c r="I847" i="3"/>
  <c r="K846" i="3"/>
  <c r="J846" i="3"/>
  <c r="I846" i="3"/>
  <c r="K845" i="3"/>
  <c r="J845" i="3"/>
  <c r="I845" i="3"/>
  <c r="K844" i="3"/>
  <c r="J844" i="3"/>
  <c r="I844" i="3"/>
  <c r="K843" i="3"/>
  <c r="J843" i="3"/>
  <c r="I843" i="3"/>
  <c r="K842" i="3"/>
  <c r="J842" i="3"/>
  <c r="I842" i="3"/>
  <c r="K841" i="3"/>
  <c r="J841" i="3"/>
  <c r="I841" i="3"/>
  <c r="K840" i="3"/>
  <c r="J840" i="3"/>
  <c r="I840" i="3"/>
  <c r="K839" i="3"/>
  <c r="J839" i="3"/>
  <c r="I839" i="3"/>
  <c r="K838" i="3"/>
  <c r="J838" i="3"/>
  <c r="I838" i="3"/>
  <c r="K837" i="3"/>
  <c r="J837" i="3"/>
  <c r="I837" i="3"/>
  <c r="K836" i="3"/>
  <c r="J836" i="3"/>
  <c r="I836" i="3"/>
  <c r="K835" i="3"/>
  <c r="J835" i="3"/>
  <c r="I835" i="3"/>
  <c r="K834" i="3"/>
  <c r="J834" i="3"/>
  <c r="I834" i="3"/>
  <c r="K833" i="3"/>
  <c r="J833" i="3"/>
  <c r="I833" i="3"/>
  <c r="K832" i="3"/>
  <c r="J832" i="3"/>
  <c r="I832" i="3"/>
  <c r="K831" i="3"/>
  <c r="J831" i="3"/>
  <c r="I831" i="3"/>
  <c r="K830" i="3"/>
  <c r="J830" i="3"/>
  <c r="I830" i="3"/>
  <c r="K829" i="3"/>
  <c r="J829" i="3"/>
  <c r="I829" i="3"/>
  <c r="K828" i="3"/>
  <c r="J828" i="3"/>
  <c r="I828" i="3"/>
  <c r="K827" i="3"/>
  <c r="J827" i="3"/>
  <c r="I827" i="3"/>
  <c r="K826" i="3"/>
  <c r="J826" i="3"/>
  <c r="I826" i="3"/>
  <c r="K825" i="3"/>
  <c r="J825" i="3"/>
  <c r="I825" i="3"/>
  <c r="K824" i="3"/>
  <c r="J824" i="3"/>
  <c r="I824" i="3"/>
  <c r="K823" i="3"/>
  <c r="J823" i="3"/>
  <c r="I823" i="3"/>
  <c r="K822" i="3"/>
  <c r="J822" i="3"/>
  <c r="I822" i="3"/>
  <c r="K821" i="3"/>
  <c r="J821" i="3"/>
  <c r="I821" i="3"/>
  <c r="K820" i="3"/>
  <c r="J820" i="3"/>
  <c r="I820" i="3"/>
  <c r="K819" i="3"/>
  <c r="J819" i="3"/>
  <c r="I819" i="3"/>
  <c r="K818" i="3"/>
  <c r="J818" i="3"/>
  <c r="I818" i="3"/>
  <c r="K817" i="3"/>
  <c r="J817" i="3"/>
  <c r="I817" i="3"/>
  <c r="K816" i="3"/>
  <c r="J816" i="3"/>
  <c r="I816" i="3"/>
  <c r="K815" i="3"/>
  <c r="J815" i="3"/>
  <c r="I815" i="3"/>
  <c r="K814" i="3"/>
  <c r="J814" i="3"/>
  <c r="I814" i="3"/>
  <c r="K813" i="3"/>
  <c r="J813" i="3"/>
  <c r="I813" i="3"/>
  <c r="K812" i="3"/>
  <c r="J812" i="3"/>
  <c r="I812" i="3"/>
  <c r="K811" i="3"/>
  <c r="J811" i="3"/>
  <c r="I811" i="3"/>
  <c r="K810" i="3"/>
  <c r="J810" i="3"/>
  <c r="I810" i="3"/>
  <c r="K809" i="3"/>
  <c r="J809" i="3"/>
  <c r="I809" i="3"/>
  <c r="K808" i="3"/>
  <c r="J808" i="3"/>
  <c r="I808" i="3"/>
  <c r="K807" i="3"/>
  <c r="J807" i="3"/>
  <c r="I807" i="3"/>
  <c r="K806" i="3"/>
  <c r="J806" i="3"/>
  <c r="I806" i="3"/>
  <c r="K805" i="3"/>
  <c r="J805" i="3"/>
  <c r="I805" i="3"/>
  <c r="K804" i="3"/>
  <c r="J804" i="3"/>
  <c r="I804" i="3"/>
  <c r="K803" i="3"/>
  <c r="J803" i="3"/>
  <c r="I803" i="3"/>
  <c r="K802" i="3"/>
  <c r="J802" i="3"/>
  <c r="I802" i="3"/>
  <c r="K801" i="3"/>
  <c r="J801" i="3"/>
  <c r="I801" i="3"/>
  <c r="K800" i="3"/>
  <c r="J800" i="3"/>
  <c r="I800" i="3"/>
  <c r="K799" i="3"/>
  <c r="J799" i="3"/>
  <c r="I799" i="3"/>
  <c r="K798" i="3"/>
  <c r="J798" i="3"/>
  <c r="I798" i="3"/>
  <c r="K797" i="3"/>
  <c r="J797" i="3"/>
  <c r="I797" i="3"/>
  <c r="K796" i="3"/>
  <c r="J796" i="3"/>
  <c r="I796" i="3"/>
  <c r="K795" i="3"/>
  <c r="J795" i="3"/>
  <c r="I795" i="3"/>
  <c r="K794" i="3"/>
  <c r="J794" i="3"/>
  <c r="I794" i="3"/>
  <c r="K793" i="3"/>
  <c r="J793" i="3"/>
  <c r="I793" i="3"/>
  <c r="K792" i="3"/>
  <c r="J792" i="3"/>
  <c r="I792" i="3"/>
  <c r="K791" i="3"/>
  <c r="J791" i="3"/>
  <c r="I791" i="3"/>
  <c r="K790" i="3"/>
  <c r="J790" i="3"/>
  <c r="I790" i="3"/>
  <c r="K789" i="3"/>
  <c r="J789" i="3"/>
  <c r="I789" i="3"/>
  <c r="K788" i="3"/>
  <c r="J788" i="3"/>
  <c r="I788" i="3"/>
  <c r="K787" i="3"/>
  <c r="J787" i="3"/>
  <c r="S17" i="2" s="1"/>
  <c r="I787" i="3"/>
  <c r="K786" i="3"/>
  <c r="J786" i="3"/>
  <c r="I786" i="3"/>
  <c r="K785" i="3"/>
  <c r="J785" i="3"/>
  <c r="I785" i="3"/>
  <c r="K784" i="3"/>
  <c r="J784" i="3"/>
  <c r="I784" i="3"/>
  <c r="K783" i="3"/>
  <c r="J783" i="3"/>
  <c r="I783" i="3"/>
  <c r="K782" i="3"/>
  <c r="J782" i="3"/>
  <c r="I782" i="3"/>
  <c r="K781" i="3"/>
  <c r="J781" i="3"/>
  <c r="I781" i="3"/>
  <c r="K780" i="3"/>
  <c r="J780" i="3"/>
  <c r="I780" i="3"/>
  <c r="K779" i="3"/>
  <c r="J779" i="3"/>
  <c r="I779" i="3"/>
  <c r="K778" i="3"/>
  <c r="J778" i="3"/>
  <c r="I778" i="3"/>
  <c r="K777" i="3"/>
  <c r="J777" i="3"/>
  <c r="I777" i="3"/>
  <c r="K776" i="3"/>
  <c r="J776" i="3"/>
  <c r="I776" i="3"/>
  <c r="K775" i="3"/>
  <c r="J775" i="3"/>
  <c r="I775" i="3"/>
  <c r="K774" i="3"/>
  <c r="J774" i="3"/>
  <c r="I774" i="3"/>
  <c r="K773" i="3"/>
  <c r="J773" i="3"/>
  <c r="I773" i="3"/>
  <c r="K772" i="3"/>
  <c r="J772" i="3"/>
  <c r="I772" i="3"/>
  <c r="K771" i="3"/>
  <c r="J771" i="3"/>
  <c r="I771" i="3"/>
  <c r="K770" i="3"/>
  <c r="J770" i="3"/>
  <c r="I770" i="3"/>
  <c r="K769" i="3"/>
  <c r="J769" i="3"/>
  <c r="I769" i="3"/>
  <c r="K768" i="3"/>
  <c r="J768" i="3"/>
  <c r="I768" i="3"/>
  <c r="K767" i="3"/>
  <c r="J767" i="3"/>
  <c r="I767" i="3"/>
  <c r="K766" i="3"/>
  <c r="J766" i="3"/>
  <c r="I766" i="3"/>
  <c r="K765" i="3"/>
  <c r="J765" i="3"/>
  <c r="I765" i="3"/>
  <c r="K764" i="3"/>
  <c r="J764" i="3"/>
  <c r="I764" i="3"/>
  <c r="K763" i="3"/>
  <c r="J763" i="3"/>
  <c r="I763" i="3"/>
  <c r="K762" i="3"/>
  <c r="J762" i="3"/>
  <c r="I762" i="3"/>
  <c r="K761" i="3"/>
  <c r="J761" i="3"/>
  <c r="I761" i="3"/>
  <c r="K760" i="3"/>
  <c r="J760" i="3"/>
  <c r="I760" i="3"/>
  <c r="K759" i="3"/>
  <c r="J759" i="3"/>
  <c r="I759" i="3"/>
  <c r="K758" i="3"/>
  <c r="J758" i="3"/>
  <c r="I758" i="3"/>
  <c r="K757" i="3"/>
  <c r="J757" i="3"/>
  <c r="I757" i="3"/>
  <c r="K756" i="3"/>
  <c r="J756" i="3"/>
  <c r="I756" i="3"/>
  <c r="K755" i="3"/>
  <c r="J755" i="3"/>
  <c r="I755" i="3"/>
  <c r="K754" i="3"/>
  <c r="J754" i="3"/>
  <c r="I754" i="3"/>
  <c r="K753" i="3"/>
  <c r="J753" i="3"/>
  <c r="I753" i="3"/>
  <c r="K752" i="3"/>
  <c r="J752" i="3"/>
  <c r="I752" i="3"/>
  <c r="K751" i="3"/>
  <c r="J751" i="3"/>
  <c r="I751" i="3"/>
  <c r="K750" i="3"/>
  <c r="J750" i="3"/>
  <c r="I750" i="3"/>
  <c r="K749" i="3"/>
  <c r="J749" i="3"/>
  <c r="I749" i="3"/>
  <c r="K748" i="3"/>
  <c r="J748" i="3"/>
  <c r="I748" i="3"/>
  <c r="K747" i="3"/>
  <c r="J747" i="3"/>
  <c r="I747" i="3"/>
  <c r="K746" i="3"/>
  <c r="J746" i="3"/>
  <c r="I746" i="3"/>
  <c r="K745" i="3"/>
  <c r="J745" i="3"/>
  <c r="I745" i="3"/>
  <c r="K744" i="3"/>
  <c r="J744" i="3"/>
  <c r="I744" i="3"/>
  <c r="K743" i="3"/>
  <c r="J743" i="3"/>
  <c r="I743" i="3"/>
  <c r="K742" i="3"/>
  <c r="J742" i="3"/>
  <c r="I742" i="3"/>
  <c r="K741" i="3"/>
  <c r="J741" i="3"/>
  <c r="I741" i="3"/>
  <c r="K740" i="3"/>
  <c r="J740" i="3"/>
  <c r="I740" i="3"/>
  <c r="K739" i="3"/>
  <c r="J739" i="3"/>
  <c r="I739" i="3"/>
  <c r="K738" i="3"/>
  <c r="J738" i="3"/>
  <c r="I738" i="3"/>
  <c r="K737" i="3"/>
  <c r="J737" i="3"/>
  <c r="I737" i="3"/>
  <c r="K736" i="3"/>
  <c r="J736" i="3"/>
  <c r="I736" i="3"/>
  <c r="K735" i="3"/>
  <c r="J735" i="3"/>
  <c r="I735" i="3"/>
  <c r="K734" i="3"/>
  <c r="J734" i="3"/>
  <c r="I734" i="3"/>
  <c r="K733" i="3"/>
  <c r="J733" i="3"/>
  <c r="I733" i="3"/>
  <c r="K732" i="3"/>
  <c r="J732" i="3"/>
  <c r="I732" i="3"/>
  <c r="K731" i="3"/>
  <c r="J731" i="3"/>
  <c r="I731" i="3"/>
  <c r="K730" i="3"/>
  <c r="J730" i="3"/>
  <c r="I730" i="3"/>
  <c r="K729" i="3"/>
  <c r="J729" i="3"/>
  <c r="I729" i="3"/>
  <c r="K728" i="3"/>
  <c r="J728" i="3"/>
  <c r="I728" i="3"/>
  <c r="K727" i="3"/>
  <c r="J727" i="3"/>
  <c r="I727" i="3"/>
  <c r="K726" i="3"/>
  <c r="J726" i="3"/>
  <c r="I726" i="3"/>
  <c r="K725" i="3"/>
  <c r="J725" i="3"/>
  <c r="I725" i="3"/>
  <c r="K724" i="3"/>
  <c r="J724" i="3"/>
  <c r="I724" i="3"/>
  <c r="K723" i="3"/>
  <c r="J723" i="3"/>
  <c r="I723" i="3"/>
  <c r="K722" i="3"/>
  <c r="J722" i="3"/>
  <c r="I722" i="3"/>
  <c r="K721" i="3"/>
  <c r="J721" i="3"/>
  <c r="I721" i="3"/>
  <c r="K720" i="3"/>
  <c r="J720" i="3"/>
  <c r="I720" i="3"/>
  <c r="K719" i="3"/>
  <c r="J719" i="3"/>
  <c r="I719" i="3"/>
  <c r="K718" i="3"/>
  <c r="J718" i="3"/>
  <c r="I718" i="3"/>
  <c r="K717" i="3"/>
  <c r="J717" i="3"/>
  <c r="I717" i="3"/>
  <c r="K716" i="3"/>
  <c r="J716" i="3"/>
  <c r="I716" i="3"/>
  <c r="K715" i="3"/>
  <c r="J715" i="3"/>
  <c r="I715" i="3"/>
  <c r="K714" i="3"/>
  <c r="J714" i="3"/>
  <c r="I714" i="3"/>
  <c r="K713" i="3"/>
  <c r="J713" i="3"/>
  <c r="I713" i="3"/>
  <c r="K712" i="3"/>
  <c r="J712" i="3"/>
  <c r="I712" i="3"/>
  <c r="K711" i="3"/>
  <c r="J711" i="3"/>
  <c r="I711" i="3"/>
  <c r="K710" i="3"/>
  <c r="J710" i="3"/>
  <c r="I710" i="3"/>
  <c r="K709" i="3"/>
  <c r="J709" i="3"/>
  <c r="I709" i="3"/>
  <c r="K708" i="3"/>
  <c r="J708" i="3"/>
  <c r="I708" i="3"/>
  <c r="K707" i="3"/>
  <c r="J707" i="3"/>
  <c r="I707" i="3"/>
  <c r="K706" i="3"/>
  <c r="J706" i="3"/>
  <c r="I706" i="3"/>
  <c r="K705" i="3"/>
  <c r="J705" i="3"/>
  <c r="I705" i="3"/>
  <c r="K704" i="3"/>
  <c r="J704" i="3"/>
  <c r="I704" i="3"/>
  <c r="K703" i="3"/>
  <c r="J703" i="3"/>
  <c r="I703" i="3"/>
  <c r="K702" i="3"/>
  <c r="J702" i="3"/>
  <c r="I702" i="3"/>
  <c r="K701" i="3"/>
  <c r="J701" i="3"/>
  <c r="I701" i="3"/>
  <c r="K700" i="3"/>
  <c r="J700" i="3"/>
  <c r="I700" i="3"/>
  <c r="K699" i="3"/>
  <c r="J699" i="3"/>
  <c r="I699" i="3"/>
  <c r="K698" i="3"/>
  <c r="J698" i="3"/>
  <c r="I698" i="3"/>
  <c r="K697" i="3"/>
  <c r="J697" i="3"/>
  <c r="I697" i="3"/>
  <c r="K696" i="3"/>
  <c r="J696" i="3"/>
  <c r="I696" i="3"/>
  <c r="K695" i="3"/>
  <c r="J695" i="3"/>
  <c r="I695" i="3"/>
  <c r="K694" i="3"/>
  <c r="J694" i="3"/>
  <c r="I694" i="3"/>
  <c r="K693" i="3"/>
  <c r="J693" i="3"/>
  <c r="I693" i="3"/>
  <c r="K692" i="3"/>
  <c r="J692" i="3"/>
  <c r="I692" i="3"/>
  <c r="K691" i="3"/>
  <c r="J691" i="3"/>
  <c r="I691" i="3"/>
  <c r="K690" i="3"/>
  <c r="J690" i="3"/>
  <c r="I690" i="3"/>
  <c r="K689" i="3"/>
  <c r="J689" i="3"/>
  <c r="I689" i="3"/>
  <c r="K688" i="3"/>
  <c r="J688" i="3"/>
  <c r="I688" i="3"/>
  <c r="K687" i="3"/>
  <c r="J687" i="3"/>
  <c r="I687" i="3"/>
  <c r="K686" i="3"/>
  <c r="J686" i="3"/>
  <c r="I686" i="3"/>
  <c r="K685" i="3"/>
  <c r="J685" i="3"/>
  <c r="I685" i="3"/>
  <c r="K684" i="3"/>
  <c r="J684" i="3"/>
  <c r="I684" i="3"/>
  <c r="K683" i="3"/>
  <c r="J683" i="3"/>
  <c r="I683" i="3"/>
  <c r="K682" i="3"/>
  <c r="J682" i="3"/>
  <c r="I682" i="3"/>
  <c r="K681" i="3"/>
  <c r="J681" i="3"/>
  <c r="I681" i="3"/>
  <c r="K680" i="3"/>
  <c r="J680" i="3"/>
  <c r="I680" i="3"/>
  <c r="K679" i="3"/>
  <c r="J679" i="3"/>
  <c r="I679" i="3"/>
  <c r="K678" i="3"/>
  <c r="J678" i="3"/>
  <c r="I678" i="3"/>
  <c r="K677" i="3"/>
  <c r="J677" i="3"/>
  <c r="I677" i="3"/>
  <c r="K676" i="3"/>
  <c r="J676" i="3"/>
  <c r="I676" i="3"/>
  <c r="K675" i="3"/>
  <c r="J675" i="3"/>
  <c r="I675" i="3"/>
  <c r="K674" i="3"/>
  <c r="J674" i="3"/>
  <c r="I674" i="3"/>
  <c r="K673" i="3"/>
  <c r="J673" i="3"/>
  <c r="I673" i="3"/>
  <c r="K672" i="3"/>
  <c r="J672" i="3"/>
  <c r="I672" i="3"/>
  <c r="K671" i="3"/>
  <c r="J671" i="3"/>
  <c r="I671" i="3"/>
  <c r="K670" i="3"/>
  <c r="J670" i="3"/>
  <c r="I670" i="3"/>
  <c r="K669" i="3"/>
  <c r="J669" i="3"/>
  <c r="I669" i="3"/>
  <c r="K668" i="3"/>
  <c r="J668" i="3"/>
  <c r="I668" i="3"/>
  <c r="K667" i="3"/>
  <c r="J667" i="3"/>
  <c r="I667" i="3"/>
  <c r="K666" i="3"/>
  <c r="J666" i="3"/>
  <c r="I666" i="3"/>
  <c r="K665" i="3"/>
  <c r="J665" i="3"/>
  <c r="I665" i="3"/>
  <c r="K664" i="3"/>
  <c r="J664" i="3"/>
  <c r="I664" i="3"/>
  <c r="K663" i="3"/>
  <c r="J663" i="3"/>
  <c r="I663" i="3"/>
  <c r="K662" i="3"/>
  <c r="J662" i="3"/>
  <c r="I662" i="3"/>
  <c r="K661" i="3"/>
  <c r="J661" i="3"/>
  <c r="I661" i="3"/>
  <c r="K660" i="3"/>
  <c r="J660" i="3"/>
  <c r="I660" i="3"/>
  <c r="K659" i="3"/>
  <c r="J659" i="3"/>
  <c r="I659" i="3"/>
  <c r="K658" i="3"/>
  <c r="J658" i="3"/>
  <c r="I658" i="3"/>
  <c r="K657" i="3"/>
  <c r="J657" i="3"/>
  <c r="I657" i="3"/>
  <c r="K656" i="3"/>
  <c r="J656" i="3"/>
  <c r="I656" i="3"/>
  <c r="K655" i="3"/>
  <c r="J655" i="3"/>
  <c r="I655" i="3"/>
  <c r="K654" i="3"/>
  <c r="J654" i="3"/>
  <c r="I654" i="3"/>
  <c r="K653" i="3"/>
  <c r="J653" i="3"/>
  <c r="I653" i="3"/>
  <c r="K652" i="3"/>
  <c r="J652" i="3"/>
  <c r="I652" i="3"/>
  <c r="K651" i="3"/>
  <c r="J651" i="3"/>
  <c r="I651" i="3"/>
  <c r="K650" i="3"/>
  <c r="J650" i="3"/>
  <c r="I650" i="3"/>
  <c r="K649" i="3"/>
  <c r="J649" i="3"/>
  <c r="I649" i="3"/>
  <c r="K648" i="3"/>
  <c r="J648" i="3"/>
  <c r="I648" i="3"/>
  <c r="K647" i="3"/>
  <c r="J647" i="3"/>
  <c r="S16" i="2" s="1"/>
  <c r="I647" i="3"/>
  <c r="K646" i="3"/>
  <c r="J646" i="3"/>
  <c r="I646" i="3"/>
  <c r="K645" i="3"/>
  <c r="J645" i="3"/>
  <c r="I645" i="3"/>
  <c r="K644" i="3"/>
  <c r="J644" i="3"/>
  <c r="I644" i="3"/>
  <c r="K643" i="3"/>
  <c r="J643" i="3"/>
  <c r="I643" i="3"/>
  <c r="K642" i="3"/>
  <c r="J642" i="3"/>
  <c r="I642" i="3"/>
  <c r="K641" i="3"/>
  <c r="J641" i="3"/>
  <c r="I641" i="3"/>
  <c r="K640" i="3"/>
  <c r="J640" i="3"/>
  <c r="I640" i="3"/>
  <c r="K639" i="3"/>
  <c r="J639" i="3"/>
  <c r="I639" i="3"/>
  <c r="K638" i="3"/>
  <c r="J638" i="3"/>
  <c r="I638" i="3"/>
  <c r="K637" i="3"/>
  <c r="J637" i="3"/>
  <c r="I637" i="3"/>
  <c r="K636" i="3"/>
  <c r="J636" i="3"/>
  <c r="I636" i="3"/>
  <c r="K635" i="3"/>
  <c r="J635" i="3"/>
  <c r="I635" i="3"/>
  <c r="K634" i="3"/>
  <c r="J634" i="3"/>
  <c r="I634" i="3"/>
  <c r="K633" i="3"/>
  <c r="J633" i="3"/>
  <c r="I633" i="3"/>
  <c r="K632" i="3"/>
  <c r="J632" i="3"/>
  <c r="I632" i="3"/>
  <c r="K631" i="3"/>
  <c r="J631" i="3"/>
  <c r="I631" i="3"/>
  <c r="K630" i="3"/>
  <c r="J630" i="3"/>
  <c r="I630" i="3"/>
  <c r="K629" i="3"/>
  <c r="J629" i="3"/>
  <c r="I629" i="3"/>
  <c r="K628" i="3"/>
  <c r="J628" i="3"/>
  <c r="I628" i="3"/>
  <c r="K627" i="3"/>
  <c r="J627" i="3"/>
  <c r="I627" i="3"/>
  <c r="K626" i="3"/>
  <c r="J626" i="3"/>
  <c r="I626" i="3"/>
  <c r="K625" i="3"/>
  <c r="J625" i="3"/>
  <c r="I625" i="3"/>
  <c r="K624" i="3"/>
  <c r="J624" i="3"/>
  <c r="I624" i="3"/>
  <c r="K623" i="3"/>
  <c r="J623" i="3"/>
  <c r="I623" i="3"/>
  <c r="K622" i="3"/>
  <c r="J622" i="3"/>
  <c r="I622" i="3"/>
  <c r="K621" i="3"/>
  <c r="J621" i="3"/>
  <c r="I621" i="3"/>
  <c r="K620" i="3"/>
  <c r="J620" i="3"/>
  <c r="I620" i="3"/>
  <c r="K619" i="3"/>
  <c r="J619" i="3"/>
  <c r="I619" i="3"/>
  <c r="K618" i="3"/>
  <c r="J618" i="3"/>
  <c r="I618" i="3"/>
  <c r="K617" i="3"/>
  <c r="J617" i="3"/>
  <c r="I617" i="3"/>
  <c r="K616" i="3"/>
  <c r="J616" i="3"/>
  <c r="I616" i="3"/>
  <c r="K615" i="3"/>
  <c r="J615" i="3"/>
  <c r="I615" i="3"/>
  <c r="K614" i="3"/>
  <c r="J614" i="3"/>
  <c r="I614" i="3"/>
  <c r="K613" i="3"/>
  <c r="J613" i="3"/>
  <c r="I613" i="3"/>
  <c r="K612" i="3"/>
  <c r="J612" i="3"/>
  <c r="I612" i="3"/>
  <c r="K611" i="3"/>
  <c r="J611" i="3"/>
  <c r="I611" i="3"/>
  <c r="K610" i="3"/>
  <c r="J610" i="3"/>
  <c r="I610" i="3"/>
  <c r="K609" i="3"/>
  <c r="J609" i="3"/>
  <c r="I609" i="3"/>
  <c r="K608" i="3"/>
  <c r="J608" i="3"/>
  <c r="I608" i="3"/>
  <c r="K607" i="3"/>
  <c r="J607" i="3"/>
  <c r="I607" i="3"/>
  <c r="K606" i="3"/>
  <c r="J606" i="3"/>
  <c r="I606" i="3"/>
  <c r="K605" i="3"/>
  <c r="J605" i="3"/>
  <c r="I605" i="3"/>
  <c r="K604" i="3"/>
  <c r="J604" i="3"/>
  <c r="I604" i="3"/>
  <c r="K603" i="3"/>
  <c r="J603" i="3"/>
  <c r="I603" i="3"/>
  <c r="K602" i="3"/>
  <c r="J602" i="3"/>
  <c r="I602" i="3"/>
  <c r="K601" i="3"/>
  <c r="J601" i="3"/>
  <c r="I601" i="3"/>
  <c r="K600" i="3"/>
  <c r="J600" i="3"/>
  <c r="I600" i="3"/>
  <c r="K599" i="3"/>
  <c r="J599" i="3"/>
  <c r="I599" i="3"/>
  <c r="K598" i="3"/>
  <c r="J598" i="3"/>
  <c r="I598" i="3"/>
  <c r="K597" i="3"/>
  <c r="J597" i="3"/>
  <c r="I597" i="3"/>
  <c r="K596" i="3"/>
  <c r="J596" i="3"/>
  <c r="I596" i="3"/>
  <c r="K595" i="3"/>
  <c r="J595" i="3"/>
  <c r="I595" i="3"/>
  <c r="K594" i="3"/>
  <c r="J594" i="3"/>
  <c r="I594" i="3"/>
  <c r="K593" i="3"/>
  <c r="J593" i="3"/>
  <c r="I593" i="3"/>
  <c r="K592" i="3"/>
  <c r="J592" i="3"/>
  <c r="I592" i="3"/>
  <c r="K591" i="3"/>
  <c r="J591" i="3"/>
  <c r="I591" i="3"/>
  <c r="K590" i="3"/>
  <c r="J590" i="3"/>
  <c r="I590" i="3"/>
  <c r="K589" i="3"/>
  <c r="J589" i="3"/>
  <c r="I589" i="3"/>
  <c r="K588" i="3"/>
  <c r="J588" i="3"/>
  <c r="I588" i="3"/>
  <c r="K587" i="3"/>
  <c r="J587" i="3"/>
  <c r="I587" i="3"/>
  <c r="K586" i="3"/>
  <c r="J586" i="3"/>
  <c r="I586" i="3"/>
  <c r="K585" i="3"/>
  <c r="J585" i="3"/>
  <c r="I585" i="3"/>
  <c r="K584" i="3"/>
  <c r="J584" i="3"/>
  <c r="I584" i="3"/>
  <c r="K583" i="3"/>
  <c r="J583" i="3"/>
  <c r="I583" i="3"/>
  <c r="K582" i="3"/>
  <c r="J582" i="3"/>
  <c r="I582" i="3"/>
  <c r="K581" i="3"/>
  <c r="J581" i="3"/>
  <c r="I581" i="3"/>
  <c r="K580" i="3"/>
  <c r="J580" i="3"/>
  <c r="I580" i="3"/>
  <c r="K579" i="3"/>
  <c r="J579" i="3"/>
  <c r="I579" i="3"/>
  <c r="K578" i="3"/>
  <c r="J578" i="3"/>
  <c r="I578" i="3"/>
  <c r="K577" i="3"/>
  <c r="J577" i="3"/>
  <c r="I577" i="3"/>
  <c r="K576" i="3"/>
  <c r="J576" i="3"/>
  <c r="I576" i="3"/>
  <c r="K575" i="3"/>
  <c r="J575" i="3"/>
  <c r="I575" i="3"/>
  <c r="K574" i="3"/>
  <c r="J574" i="3"/>
  <c r="I574" i="3"/>
  <c r="K573" i="3"/>
  <c r="J573" i="3"/>
  <c r="I573" i="3"/>
  <c r="K572" i="3"/>
  <c r="J572" i="3"/>
  <c r="I572" i="3"/>
  <c r="K571" i="3"/>
  <c r="J571" i="3"/>
  <c r="I571" i="3"/>
  <c r="K570" i="3"/>
  <c r="J570" i="3"/>
  <c r="I570" i="3"/>
  <c r="K569" i="3"/>
  <c r="J569" i="3"/>
  <c r="I569" i="3"/>
  <c r="K568" i="3"/>
  <c r="J568" i="3"/>
  <c r="I568" i="3"/>
  <c r="K567" i="3"/>
  <c r="J567" i="3"/>
  <c r="I567" i="3"/>
  <c r="K566" i="3"/>
  <c r="J566" i="3"/>
  <c r="I566" i="3"/>
  <c r="K565" i="3"/>
  <c r="J565" i="3"/>
  <c r="I565" i="3"/>
  <c r="K564" i="3"/>
  <c r="J564" i="3"/>
  <c r="I564" i="3"/>
  <c r="K563" i="3"/>
  <c r="J563" i="3"/>
  <c r="I563" i="3"/>
  <c r="K562" i="3"/>
  <c r="J562" i="3"/>
  <c r="I562" i="3"/>
  <c r="K561" i="3"/>
  <c r="J561" i="3"/>
  <c r="I561" i="3"/>
  <c r="K560" i="3"/>
  <c r="J560" i="3"/>
  <c r="I560" i="3"/>
  <c r="K559" i="3"/>
  <c r="J559" i="3"/>
  <c r="I559" i="3"/>
  <c r="K558" i="3"/>
  <c r="J558" i="3"/>
  <c r="I558" i="3"/>
  <c r="K557" i="3"/>
  <c r="J557" i="3"/>
  <c r="I557" i="3"/>
  <c r="K556" i="3"/>
  <c r="J556" i="3"/>
  <c r="I556" i="3"/>
  <c r="K555" i="3"/>
  <c r="J555" i="3"/>
  <c r="I555" i="3"/>
  <c r="K554" i="3"/>
  <c r="J554" i="3"/>
  <c r="I554" i="3"/>
  <c r="K553" i="3"/>
  <c r="J553" i="3"/>
  <c r="I553" i="3"/>
  <c r="K552" i="3"/>
  <c r="J552" i="3"/>
  <c r="I552" i="3"/>
  <c r="K551" i="3"/>
  <c r="J551" i="3"/>
  <c r="I551" i="3"/>
  <c r="K550" i="3"/>
  <c r="J550" i="3"/>
  <c r="I550" i="3"/>
  <c r="K549" i="3"/>
  <c r="J549" i="3"/>
  <c r="I549" i="3"/>
  <c r="K548" i="3"/>
  <c r="J548" i="3"/>
  <c r="I548" i="3"/>
  <c r="K547" i="3"/>
  <c r="J547" i="3"/>
  <c r="I547" i="3"/>
  <c r="K546" i="3"/>
  <c r="J546" i="3"/>
  <c r="I546" i="3"/>
  <c r="K545" i="3"/>
  <c r="J545" i="3"/>
  <c r="I545" i="3"/>
  <c r="K544" i="3"/>
  <c r="J544" i="3"/>
  <c r="I544" i="3"/>
  <c r="K543" i="3"/>
  <c r="J543" i="3"/>
  <c r="I543" i="3"/>
  <c r="K542" i="3"/>
  <c r="J542" i="3"/>
  <c r="I542" i="3"/>
  <c r="K541" i="3"/>
  <c r="J541" i="3"/>
  <c r="I541" i="3"/>
  <c r="K540" i="3"/>
  <c r="J540" i="3"/>
  <c r="I540" i="3"/>
  <c r="K539" i="3"/>
  <c r="J539" i="3"/>
  <c r="I539" i="3"/>
  <c r="K538" i="3"/>
  <c r="J538" i="3"/>
  <c r="I538" i="3"/>
  <c r="K537" i="3"/>
  <c r="J537" i="3"/>
  <c r="I537" i="3"/>
  <c r="K536" i="3"/>
  <c r="J536" i="3"/>
  <c r="I536" i="3"/>
  <c r="K535" i="3"/>
  <c r="J535" i="3"/>
  <c r="I535" i="3"/>
  <c r="K534" i="3"/>
  <c r="J534" i="3"/>
  <c r="I534" i="3"/>
  <c r="K533" i="3"/>
  <c r="J533" i="3"/>
  <c r="I533" i="3"/>
  <c r="K532" i="3"/>
  <c r="J532" i="3"/>
  <c r="I532" i="3"/>
  <c r="K531" i="3"/>
  <c r="J531" i="3"/>
  <c r="I531" i="3"/>
  <c r="K530" i="3"/>
  <c r="J530" i="3"/>
  <c r="I530" i="3"/>
  <c r="K529" i="3"/>
  <c r="J529" i="3"/>
  <c r="I529" i="3"/>
  <c r="K528" i="3"/>
  <c r="J528" i="3"/>
  <c r="I528" i="3"/>
  <c r="K527" i="3"/>
  <c r="J527" i="3"/>
  <c r="I527" i="3"/>
  <c r="K526" i="3"/>
  <c r="J526" i="3"/>
  <c r="I526" i="3"/>
  <c r="K525" i="3"/>
  <c r="J525" i="3"/>
  <c r="I525" i="3"/>
  <c r="K524" i="3"/>
  <c r="J524" i="3"/>
  <c r="I524" i="3"/>
  <c r="K523" i="3"/>
  <c r="J523" i="3"/>
  <c r="I523" i="3"/>
  <c r="K522" i="3"/>
  <c r="J522" i="3"/>
  <c r="I522" i="3"/>
  <c r="K521" i="3"/>
  <c r="J521" i="3"/>
  <c r="I521" i="3"/>
  <c r="K520" i="3"/>
  <c r="J520" i="3"/>
  <c r="I520" i="3"/>
  <c r="K519" i="3"/>
  <c r="J519" i="3"/>
  <c r="I519" i="3"/>
  <c r="K518" i="3"/>
  <c r="J518" i="3"/>
  <c r="I518" i="3"/>
  <c r="K517" i="3"/>
  <c r="J517" i="3"/>
  <c r="I517" i="3"/>
  <c r="K516" i="3"/>
  <c r="J516" i="3"/>
  <c r="I516" i="3"/>
  <c r="K515" i="3"/>
  <c r="J515" i="3"/>
  <c r="I515" i="3"/>
  <c r="K514" i="3"/>
  <c r="E39" i="2" s="1"/>
  <c r="J514" i="3"/>
  <c r="I514" i="3"/>
  <c r="K513" i="3"/>
  <c r="J513" i="3"/>
  <c r="I513" i="3"/>
  <c r="K512" i="3"/>
  <c r="J512" i="3"/>
  <c r="I512" i="3"/>
  <c r="K511" i="3"/>
  <c r="J511" i="3"/>
  <c r="I511" i="3"/>
  <c r="K510" i="3"/>
  <c r="J510" i="3"/>
  <c r="I510" i="3"/>
  <c r="K509" i="3"/>
  <c r="J509" i="3"/>
  <c r="I509" i="3"/>
  <c r="K508" i="3"/>
  <c r="J508" i="3"/>
  <c r="I508" i="3"/>
  <c r="K507" i="3"/>
  <c r="J507" i="3"/>
  <c r="I507" i="3"/>
  <c r="K506" i="3"/>
  <c r="J506" i="3"/>
  <c r="I506" i="3"/>
  <c r="K505" i="3"/>
  <c r="J505" i="3"/>
  <c r="I505" i="3"/>
  <c r="K504" i="3"/>
  <c r="J504" i="3"/>
  <c r="I504" i="3"/>
  <c r="K503" i="3"/>
  <c r="J503" i="3"/>
  <c r="I503" i="3"/>
  <c r="K502" i="3"/>
  <c r="J502" i="3"/>
  <c r="I502" i="3"/>
  <c r="K501" i="3"/>
  <c r="J501" i="3"/>
  <c r="I501" i="3"/>
  <c r="K500" i="3"/>
  <c r="J500" i="3"/>
  <c r="I500" i="3"/>
  <c r="K499" i="3"/>
  <c r="J499" i="3"/>
  <c r="I499" i="3"/>
  <c r="K498" i="3"/>
  <c r="J498" i="3"/>
  <c r="I498" i="3"/>
  <c r="K497" i="3"/>
  <c r="J497" i="3"/>
  <c r="I497" i="3"/>
  <c r="K496" i="3"/>
  <c r="J496" i="3"/>
  <c r="I496" i="3"/>
  <c r="K495" i="3"/>
  <c r="J495" i="3"/>
  <c r="I495" i="3"/>
  <c r="K494" i="3"/>
  <c r="J494" i="3"/>
  <c r="I494" i="3"/>
  <c r="K493" i="3"/>
  <c r="J493" i="3"/>
  <c r="I493" i="3"/>
  <c r="K492" i="3"/>
  <c r="J492" i="3"/>
  <c r="I492" i="3"/>
  <c r="K491" i="3"/>
  <c r="J491" i="3"/>
  <c r="I491" i="3"/>
  <c r="K490" i="3"/>
  <c r="J490" i="3"/>
  <c r="I490" i="3"/>
  <c r="K489" i="3"/>
  <c r="J489" i="3"/>
  <c r="I489" i="3"/>
  <c r="K488" i="3"/>
  <c r="J488" i="3"/>
  <c r="I488" i="3"/>
  <c r="K487" i="3"/>
  <c r="J487" i="3"/>
  <c r="I487" i="3"/>
  <c r="K486" i="3"/>
  <c r="J486" i="3"/>
  <c r="I486" i="3"/>
  <c r="K485" i="3"/>
  <c r="J485" i="3"/>
  <c r="I485" i="3"/>
  <c r="K484" i="3"/>
  <c r="J484" i="3"/>
  <c r="I484" i="3"/>
  <c r="K483" i="3"/>
  <c r="J483" i="3"/>
  <c r="I483" i="3"/>
  <c r="K482" i="3"/>
  <c r="J482" i="3"/>
  <c r="I482" i="3"/>
  <c r="K481" i="3"/>
  <c r="J481" i="3"/>
  <c r="I481" i="3"/>
  <c r="K480" i="3"/>
  <c r="J480" i="3"/>
  <c r="I480" i="3"/>
  <c r="K479" i="3"/>
  <c r="J479" i="3"/>
  <c r="I479" i="3"/>
  <c r="K478" i="3"/>
  <c r="J478" i="3"/>
  <c r="I478" i="3"/>
  <c r="K477" i="3"/>
  <c r="J477" i="3"/>
  <c r="I477" i="3"/>
  <c r="K476" i="3"/>
  <c r="J476" i="3"/>
  <c r="I476" i="3"/>
  <c r="K475" i="3"/>
  <c r="J475" i="3"/>
  <c r="I475" i="3"/>
  <c r="K474" i="3"/>
  <c r="J474" i="3"/>
  <c r="I474" i="3"/>
  <c r="K473" i="3"/>
  <c r="J473" i="3"/>
  <c r="I473" i="3"/>
  <c r="K472" i="3"/>
  <c r="J472" i="3"/>
  <c r="I472" i="3"/>
  <c r="K471" i="3"/>
  <c r="J471" i="3"/>
  <c r="I471" i="3"/>
  <c r="K470" i="3"/>
  <c r="J470" i="3"/>
  <c r="I470" i="3"/>
  <c r="K469" i="3"/>
  <c r="J469" i="3"/>
  <c r="I469" i="3"/>
  <c r="K468" i="3"/>
  <c r="J468" i="3"/>
  <c r="I468" i="3"/>
  <c r="K467" i="3"/>
  <c r="J467" i="3"/>
  <c r="I467" i="3"/>
  <c r="K466" i="3"/>
  <c r="J466" i="3"/>
  <c r="I466" i="3"/>
  <c r="K465" i="3"/>
  <c r="J465" i="3"/>
  <c r="I465" i="3"/>
  <c r="K464" i="3"/>
  <c r="J464" i="3"/>
  <c r="I464" i="3"/>
  <c r="K463" i="3"/>
  <c r="J463" i="3"/>
  <c r="I463" i="3"/>
  <c r="K462" i="3"/>
  <c r="J462" i="3"/>
  <c r="I462" i="3"/>
  <c r="K461" i="3"/>
  <c r="J461" i="3"/>
  <c r="I461" i="3"/>
  <c r="K460" i="3"/>
  <c r="J460" i="3"/>
  <c r="I460" i="3"/>
  <c r="K459" i="3"/>
  <c r="J459" i="3"/>
  <c r="I459" i="3"/>
  <c r="K458" i="3"/>
  <c r="J458" i="3"/>
  <c r="I458" i="3"/>
  <c r="K457" i="3"/>
  <c r="J457" i="3"/>
  <c r="I457" i="3"/>
  <c r="K456" i="3"/>
  <c r="J456" i="3"/>
  <c r="I456" i="3"/>
  <c r="K455" i="3"/>
  <c r="J455" i="3"/>
  <c r="I455" i="3"/>
  <c r="K454" i="3"/>
  <c r="J454" i="3"/>
  <c r="I454" i="3"/>
  <c r="K453" i="3"/>
  <c r="J453" i="3"/>
  <c r="I453" i="3"/>
  <c r="K452" i="3"/>
  <c r="J452" i="3"/>
  <c r="I452" i="3"/>
  <c r="K451" i="3"/>
  <c r="J451" i="3"/>
  <c r="I451" i="3"/>
  <c r="K450" i="3"/>
  <c r="J450" i="3"/>
  <c r="I450" i="3"/>
  <c r="K449" i="3"/>
  <c r="J449" i="3"/>
  <c r="I449" i="3"/>
  <c r="K448" i="3"/>
  <c r="J448" i="3"/>
  <c r="I448" i="3"/>
  <c r="K447" i="3"/>
  <c r="J447" i="3"/>
  <c r="I447" i="3"/>
  <c r="K446" i="3"/>
  <c r="J446" i="3"/>
  <c r="I446" i="3"/>
  <c r="K445" i="3"/>
  <c r="J445" i="3"/>
  <c r="I445" i="3"/>
  <c r="K444" i="3"/>
  <c r="J444" i="3"/>
  <c r="I444" i="3"/>
  <c r="K443" i="3"/>
  <c r="J443" i="3"/>
  <c r="I443" i="3"/>
  <c r="K442" i="3"/>
  <c r="J442" i="3"/>
  <c r="I442" i="3"/>
  <c r="K441" i="3"/>
  <c r="J441" i="3"/>
  <c r="I441" i="3"/>
  <c r="K440" i="3"/>
  <c r="J440" i="3"/>
  <c r="I440" i="3"/>
  <c r="K439" i="3"/>
  <c r="J439" i="3"/>
  <c r="I439" i="3"/>
  <c r="K438" i="3"/>
  <c r="J438" i="3"/>
  <c r="I438" i="3"/>
  <c r="K437" i="3"/>
  <c r="J437" i="3"/>
  <c r="I437" i="3"/>
  <c r="K436" i="3"/>
  <c r="J436" i="3"/>
  <c r="I436" i="3"/>
  <c r="K435" i="3"/>
  <c r="J435" i="3"/>
  <c r="I435" i="3"/>
  <c r="K434" i="3"/>
  <c r="J434" i="3"/>
  <c r="I434" i="3"/>
  <c r="K433" i="3"/>
  <c r="J433" i="3"/>
  <c r="I433" i="3"/>
  <c r="K432" i="3"/>
  <c r="J432" i="3"/>
  <c r="I432" i="3"/>
  <c r="K431" i="3"/>
  <c r="J431" i="3"/>
  <c r="I431" i="3"/>
  <c r="K430" i="3"/>
  <c r="J430" i="3"/>
  <c r="I430" i="3"/>
  <c r="K429" i="3"/>
  <c r="J429" i="3"/>
  <c r="I429" i="3"/>
  <c r="K428" i="3"/>
  <c r="J428" i="3"/>
  <c r="I428" i="3"/>
  <c r="K427" i="3"/>
  <c r="J427" i="3"/>
  <c r="I427" i="3"/>
  <c r="K426" i="3"/>
  <c r="J426" i="3"/>
  <c r="I426" i="3"/>
  <c r="K425" i="3"/>
  <c r="J425" i="3"/>
  <c r="I425" i="3"/>
  <c r="K424" i="3"/>
  <c r="J424" i="3"/>
  <c r="I424" i="3"/>
  <c r="K423" i="3"/>
  <c r="J423" i="3"/>
  <c r="I423" i="3"/>
  <c r="K422" i="3"/>
  <c r="J422" i="3"/>
  <c r="I422" i="3"/>
  <c r="K421" i="3"/>
  <c r="J421" i="3"/>
  <c r="I421" i="3"/>
  <c r="K420" i="3"/>
  <c r="J420" i="3"/>
  <c r="I420" i="3"/>
  <c r="K419" i="3"/>
  <c r="J419" i="3"/>
  <c r="I419" i="3"/>
  <c r="K418" i="3"/>
  <c r="J418" i="3"/>
  <c r="I418" i="3"/>
  <c r="K417" i="3"/>
  <c r="J417" i="3"/>
  <c r="I417" i="3"/>
  <c r="K416" i="3"/>
  <c r="J416" i="3"/>
  <c r="I416" i="3"/>
  <c r="K415" i="3"/>
  <c r="J415" i="3"/>
  <c r="I415" i="3"/>
  <c r="K414" i="3"/>
  <c r="J414" i="3"/>
  <c r="I414" i="3"/>
  <c r="K413" i="3"/>
  <c r="J413" i="3"/>
  <c r="I413" i="3"/>
  <c r="K412" i="3"/>
  <c r="E14" i="2" s="1"/>
  <c r="J412" i="3"/>
  <c r="I412" i="3"/>
  <c r="K411" i="3"/>
  <c r="J411" i="3"/>
  <c r="I411" i="3"/>
  <c r="K410" i="3"/>
  <c r="J410" i="3"/>
  <c r="I410" i="3"/>
  <c r="K409" i="3"/>
  <c r="J409" i="3"/>
  <c r="I409" i="3"/>
  <c r="K408" i="3"/>
  <c r="J408" i="3"/>
  <c r="I408" i="3"/>
  <c r="K407" i="3"/>
  <c r="J407" i="3"/>
  <c r="I407" i="3"/>
  <c r="K406" i="3"/>
  <c r="J406" i="3"/>
  <c r="I406" i="3"/>
  <c r="K405" i="3"/>
  <c r="J405" i="3"/>
  <c r="I405" i="3"/>
  <c r="K404" i="3"/>
  <c r="J404" i="3"/>
  <c r="I404" i="3"/>
  <c r="K403" i="3"/>
  <c r="J403" i="3"/>
  <c r="I403" i="3"/>
  <c r="H403" i="3" s="1"/>
  <c r="K402" i="3"/>
  <c r="J402" i="3"/>
  <c r="I402" i="3"/>
  <c r="K401" i="3"/>
  <c r="J401" i="3"/>
  <c r="I401" i="3"/>
  <c r="K400" i="3"/>
  <c r="J400" i="3"/>
  <c r="I400" i="3"/>
  <c r="K399" i="3"/>
  <c r="J399" i="3"/>
  <c r="I399" i="3"/>
  <c r="K398" i="3"/>
  <c r="J398" i="3"/>
  <c r="I398" i="3"/>
  <c r="K397" i="3"/>
  <c r="J397" i="3"/>
  <c r="I397" i="3"/>
  <c r="K396" i="3"/>
  <c r="J396" i="3"/>
  <c r="I396" i="3"/>
  <c r="K395" i="3"/>
  <c r="J395" i="3"/>
  <c r="I395" i="3"/>
  <c r="H395" i="3" s="1"/>
  <c r="K394" i="3"/>
  <c r="J394" i="3"/>
  <c r="I394" i="3"/>
  <c r="K393" i="3"/>
  <c r="J393" i="3"/>
  <c r="I393" i="3"/>
  <c r="K392" i="3"/>
  <c r="J392" i="3"/>
  <c r="I392" i="3"/>
  <c r="K391" i="3"/>
  <c r="J391" i="3"/>
  <c r="I391" i="3"/>
  <c r="H391" i="3" s="1"/>
  <c r="K390" i="3"/>
  <c r="J390" i="3"/>
  <c r="I390" i="3"/>
  <c r="K389" i="3"/>
  <c r="J389" i="3"/>
  <c r="I389" i="3"/>
  <c r="K388" i="3"/>
  <c r="J388" i="3"/>
  <c r="I388" i="3"/>
  <c r="K387" i="3"/>
  <c r="J387" i="3"/>
  <c r="I387" i="3"/>
  <c r="K386" i="3"/>
  <c r="J386" i="3"/>
  <c r="I386" i="3"/>
  <c r="K385" i="3"/>
  <c r="J385" i="3"/>
  <c r="I385" i="3"/>
  <c r="K384" i="3"/>
  <c r="J384" i="3"/>
  <c r="I384" i="3"/>
  <c r="K383" i="3"/>
  <c r="J383" i="3"/>
  <c r="I383" i="3"/>
  <c r="K382" i="3"/>
  <c r="J382" i="3"/>
  <c r="I382" i="3"/>
  <c r="K381" i="3"/>
  <c r="J381" i="3"/>
  <c r="I381" i="3"/>
  <c r="K380" i="3"/>
  <c r="J380" i="3"/>
  <c r="I380" i="3"/>
  <c r="K379" i="3"/>
  <c r="J379" i="3"/>
  <c r="I379" i="3"/>
  <c r="K378" i="3"/>
  <c r="J378" i="3"/>
  <c r="I378" i="3"/>
  <c r="K377" i="3"/>
  <c r="J377" i="3"/>
  <c r="I377" i="3"/>
  <c r="K376" i="3"/>
  <c r="J376" i="3"/>
  <c r="I376" i="3"/>
  <c r="K375" i="3"/>
  <c r="J375" i="3"/>
  <c r="I375" i="3"/>
  <c r="K374" i="3"/>
  <c r="J374" i="3"/>
  <c r="I374" i="3"/>
  <c r="K373" i="3"/>
  <c r="J373" i="3"/>
  <c r="I373" i="3"/>
  <c r="K372" i="3"/>
  <c r="J372" i="3"/>
  <c r="I372" i="3"/>
  <c r="K371" i="3"/>
  <c r="J371" i="3"/>
  <c r="I371" i="3"/>
  <c r="K370" i="3"/>
  <c r="J370" i="3"/>
  <c r="I370" i="3"/>
  <c r="K369" i="3"/>
  <c r="J369" i="3"/>
  <c r="I369" i="3"/>
  <c r="K368" i="3"/>
  <c r="J368" i="3"/>
  <c r="I368" i="3"/>
  <c r="K367" i="3"/>
  <c r="J367" i="3"/>
  <c r="I367" i="3"/>
  <c r="K366" i="3"/>
  <c r="J366" i="3"/>
  <c r="I366" i="3"/>
  <c r="K365" i="3"/>
  <c r="J365" i="3"/>
  <c r="I365" i="3"/>
  <c r="K364" i="3"/>
  <c r="J364" i="3"/>
  <c r="I364" i="3"/>
  <c r="K363" i="3"/>
  <c r="J363" i="3"/>
  <c r="I363" i="3"/>
  <c r="K362" i="3"/>
  <c r="J362" i="3"/>
  <c r="I362" i="3"/>
  <c r="K361" i="3"/>
  <c r="J361" i="3"/>
  <c r="I361" i="3"/>
  <c r="K360" i="3"/>
  <c r="J360" i="3"/>
  <c r="I360" i="3"/>
  <c r="K359" i="3"/>
  <c r="J359" i="3"/>
  <c r="I359" i="3"/>
  <c r="K358" i="3"/>
  <c r="J358" i="3"/>
  <c r="I358" i="3"/>
  <c r="K357" i="3"/>
  <c r="J357" i="3"/>
  <c r="I357" i="3"/>
  <c r="K356" i="3"/>
  <c r="J356" i="3"/>
  <c r="I356" i="3"/>
  <c r="K355" i="3"/>
  <c r="J355" i="3"/>
  <c r="I355" i="3"/>
  <c r="K354" i="3"/>
  <c r="J354" i="3"/>
  <c r="I354" i="3"/>
  <c r="K353" i="3"/>
  <c r="J353" i="3"/>
  <c r="I353" i="3"/>
  <c r="H353" i="3" s="1"/>
  <c r="K352" i="3"/>
  <c r="J352" i="3"/>
  <c r="I352" i="3"/>
  <c r="K351" i="3"/>
  <c r="J351" i="3"/>
  <c r="I351" i="3"/>
  <c r="K350" i="3"/>
  <c r="J350" i="3"/>
  <c r="I350" i="3"/>
  <c r="K349" i="3"/>
  <c r="J349" i="3"/>
  <c r="I349" i="3"/>
  <c r="K348" i="3"/>
  <c r="J348" i="3"/>
  <c r="I348" i="3"/>
  <c r="K347" i="3"/>
  <c r="J347" i="3"/>
  <c r="I347" i="3"/>
  <c r="H347" i="3" s="1"/>
  <c r="K346" i="3"/>
  <c r="J346" i="3"/>
  <c r="I346" i="3"/>
  <c r="K345" i="3"/>
  <c r="J345" i="3"/>
  <c r="I345" i="3"/>
  <c r="K344" i="3"/>
  <c r="J344" i="3"/>
  <c r="I344" i="3"/>
  <c r="K343" i="3"/>
  <c r="J343" i="3"/>
  <c r="I343" i="3"/>
  <c r="H343" i="3" s="1"/>
  <c r="K342" i="3"/>
  <c r="E27" i="2" s="1"/>
  <c r="J342" i="3"/>
  <c r="I342" i="3"/>
  <c r="K341" i="3"/>
  <c r="J341" i="3"/>
  <c r="I341" i="3"/>
  <c r="K340" i="3"/>
  <c r="J340" i="3"/>
  <c r="I340" i="3"/>
  <c r="K339" i="3"/>
  <c r="J339" i="3"/>
  <c r="I339" i="3"/>
  <c r="K338" i="3"/>
  <c r="J338" i="3"/>
  <c r="I338" i="3"/>
  <c r="K337" i="3"/>
  <c r="J337" i="3"/>
  <c r="I337" i="3"/>
  <c r="K336" i="3"/>
  <c r="J336" i="3"/>
  <c r="I336" i="3"/>
  <c r="K335" i="3"/>
  <c r="J335" i="3"/>
  <c r="I335" i="3"/>
  <c r="H335" i="3" s="1"/>
  <c r="K334" i="3"/>
  <c r="J334" i="3"/>
  <c r="I334" i="3"/>
  <c r="K333" i="3"/>
  <c r="J333" i="3"/>
  <c r="I333" i="3"/>
  <c r="K332" i="3"/>
  <c r="J332" i="3"/>
  <c r="I332" i="3"/>
  <c r="K331" i="3"/>
  <c r="J331" i="3"/>
  <c r="I331" i="3"/>
  <c r="K330" i="3"/>
  <c r="J330" i="3"/>
  <c r="I330" i="3"/>
  <c r="K329" i="3"/>
  <c r="J329" i="3"/>
  <c r="I329" i="3"/>
  <c r="K328" i="3"/>
  <c r="J328" i="3"/>
  <c r="I328" i="3"/>
  <c r="K327" i="3"/>
  <c r="J327" i="3"/>
  <c r="I327" i="3"/>
  <c r="K326" i="3"/>
  <c r="J326" i="3"/>
  <c r="I326" i="3"/>
  <c r="K325" i="3"/>
  <c r="J325" i="3"/>
  <c r="I325" i="3"/>
  <c r="K324" i="3"/>
  <c r="J324" i="3"/>
  <c r="I324" i="3"/>
  <c r="K323" i="3"/>
  <c r="J323" i="3"/>
  <c r="I323" i="3"/>
  <c r="K322" i="3"/>
  <c r="J322" i="3"/>
  <c r="I322" i="3"/>
  <c r="K321" i="3"/>
  <c r="J321" i="3"/>
  <c r="I321" i="3"/>
  <c r="K320" i="3"/>
  <c r="J320" i="3"/>
  <c r="I320" i="3"/>
  <c r="K319" i="3"/>
  <c r="J319" i="3"/>
  <c r="I319" i="3"/>
  <c r="K318" i="3"/>
  <c r="J318" i="3"/>
  <c r="I318" i="3"/>
  <c r="K317" i="3"/>
  <c r="J317" i="3"/>
  <c r="I317" i="3"/>
  <c r="K316" i="3"/>
  <c r="J316" i="3"/>
  <c r="I316" i="3"/>
  <c r="K315" i="3"/>
  <c r="J315" i="3"/>
  <c r="I315" i="3"/>
  <c r="K314" i="3"/>
  <c r="J314" i="3"/>
  <c r="I314" i="3"/>
  <c r="K313" i="3"/>
  <c r="J313" i="3"/>
  <c r="I313" i="3"/>
  <c r="K312" i="3"/>
  <c r="J312" i="3"/>
  <c r="I312" i="3"/>
  <c r="K311" i="3"/>
  <c r="J311" i="3"/>
  <c r="I311" i="3"/>
  <c r="K310" i="3"/>
  <c r="J310" i="3"/>
  <c r="I310" i="3"/>
  <c r="K309" i="3"/>
  <c r="J309" i="3"/>
  <c r="I309" i="3"/>
  <c r="K308" i="3"/>
  <c r="J308" i="3"/>
  <c r="I308" i="3"/>
  <c r="K307" i="3"/>
  <c r="J307" i="3"/>
  <c r="I307" i="3"/>
  <c r="K306" i="3"/>
  <c r="J306" i="3"/>
  <c r="I306" i="3"/>
  <c r="K305" i="3"/>
  <c r="J305" i="3"/>
  <c r="I305" i="3"/>
  <c r="K304" i="3"/>
  <c r="J304" i="3"/>
  <c r="I304" i="3"/>
  <c r="K303" i="3"/>
  <c r="J303" i="3"/>
  <c r="I303" i="3"/>
  <c r="K302" i="3"/>
  <c r="J302" i="3"/>
  <c r="I302" i="3"/>
  <c r="K301" i="3"/>
  <c r="J301" i="3"/>
  <c r="I301" i="3"/>
  <c r="K300" i="3"/>
  <c r="J300" i="3"/>
  <c r="I300" i="3"/>
  <c r="K299" i="3"/>
  <c r="J299" i="3"/>
  <c r="I299" i="3"/>
  <c r="K298" i="3"/>
  <c r="J298" i="3"/>
  <c r="I298" i="3"/>
  <c r="K297" i="3"/>
  <c r="J297" i="3"/>
  <c r="I297" i="3"/>
  <c r="K296" i="3"/>
  <c r="J296" i="3"/>
  <c r="I296" i="3"/>
  <c r="K295" i="3"/>
  <c r="J295" i="3"/>
  <c r="I295" i="3"/>
  <c r="K294" i="3"/>
  <c r="J294" i="3"/>
  <c r="I294" i="3"/>
  <c r="K293" i="3"/>
  <c r="J293" i="3"/>
  <c r="I293" i="3"/>
  <c r="K292" i="3"/>
  <c r="J292" i="3"/>
  <c r="I292" i="3"/>
  <c r="K291" i="3"/>
  <c r="J291" i="3"/>
  <c r="I291" i="3"/>
  <c r="K290" i="3"/>
  <c r="J290" i="3"/>
  <c r="I290" i="3"/>
  <c r="K289" i="3"/>
  <c r="J289" i="3"/>
  <c r="I289" i="3"/>
  <c r="K288" i="3"/>
  <c r="J288" i="3"/>
  <c r="I288" i="3"/>
  <c r="K287" i="3"/>
  <c r="J287" i="3"/>
  <c r="I287" i="3"/>
  <c r="K286" i="3"/>
  <c r="J286" i="3"/>
  <c r="I286" i="3"/>
  <c r="K285" i="3"/>
  <c r="J285" i="3"/>
  <c r="I285" i="3"/>
  <c r="K284" i="3"/>
  <c r="J284" i="3"/>
  <c r="I284" i="3"/>
  <c r="K283" i="3"/>
  <c r="J283" i="3"/>
  <c r="I283" i="3"/>
  <c r="K282" i="3"/>
  <c r="J282" i="3"/>
  <c r="I282" i="3"/>
  <c r="K281" i="3"/>
  <c r="J281" i="3"/>
  <c r="I281" i="3"/>
  <c r="K280" i="3"/>
  <c r="J280" i="3"/>
  <c r="I280" i="3"/>
  <c r="K279" i="3"/>
  <c r="J279" i="3"/>
  <c r="I279" i="3"/>
  <c r="K278" i="3"/>
  <c r="J278" i="3"/>
  <c r="I278" i="3"/>
  <c r="K277" i="3"/>
  <c r="J277" i="3"/>
  <c r="I277" i="3"/>
  <c r="K276" i="3"/>
  <c r="J276" i="3"/>
  <c r="I276" i="3"/>
  <c r="K275" i="3"/>
  <c r="J275" i="3"/>
  <c r="I275" i="3"/>
  <c r="K274" i="3"/>
  <c r="J274" i="3"/>
  <c r="I274" i="3"/>
  <c r="K273" i="3"/>
  <c r="J273" i="3"/>
  <c r="I273" i="3"/>
  <c r="K272" i="3"/>
  <c r="J272" i="3"/>
  <c r="I272" i="3"/>
  <c r="K271" i="3"/>
  <c r="J271" i="3"/>
  <c r="I271" i="3"/>
  <c r="K270" i="3"/>
  <c r="J270" i="3"/>
  <c r="I270" i="3"/>
  <c r="K269" i="3"/>
  <c r="J269" i="3"/>
  <c r="I269" i="3"/>
  <c r="K268" i="3"/>
  <c r="J268" i="3"/>
  <c r="I268" i="3"/>
  <c r="K267" i="3"/>
  <c r="J267" i="3"/>
  <c r="I267" i="3"/>
  <c r="K266" i="3"/>
  <c r="J266" i="3"/>
  <c r="I266" i="3"/>
  <c r="K265" i="3"/>
  <c r="J265" i="3"/>
  <c r="I265" i="3"/>
  <c r="K264" i="3"/>
  <c r="J264" i="3"/>
  <c r="I264" i="3"/>
  <c r="K263" i="3"/>
  <c r="J263" i="3"/>
  <c r="I263" i="3"/>
  <c r="K262" i="3"/>
  <c r="J262" i="3"/>
  <c r="I262" i="3"/>
  <c r="K261" i="3"/>
  <c r="J261" i="3"/>
  <c r="I261" i="3"/>
  <c r="K260" i="3"/>
  <c r="J260" i="3"/>
  <c r="I260" i="3"/>
  <c r="K259" i="3"/>
  <c r="J259" i="3"/>
  <c r="I259" i="3"/>
  <c r="K258" i="3"/>
  <c r="J258" i="3"/>
  <c r="I258" i="3"/>
  <c r="K257" i="3"/>
  <c r="J257" i="3"/>
  <c r="I257" i="3"/>
  <c r="K256" i="3"/>
  <c r="J256" i="3"/>
  <c r="I256" i="3"/>
  <c r="K255" i="3"/>
  <c r="J255" i="3"/>
  <c r="I255" i="3"/>
  <c r="K254" i="3"/>
  <c r="J254" i="3"/>
  <c r="I254" i="3"/>
  <c r="K253" i="3"/>
  <c r="J253" i="3"/>
  <c r="I253" i="3"/>
  <c r="K252" i="3"/>
  <c r="J252" i="3"/>
  <c r="I252" i="3"/>
  <c r="K251" i="3"/>
  <c r="J251" i="3"/>
  <c r="I251" i="3"/>
  <c r="K250" i="3"/>
  <c r="J250" i="3"/>
  <c r="I250" i="3"/>
  <c r="K249" i="3"/>
  <c r="J249" i="3"/>
  <c r="I249" i="3"/>
  <c r="K248" i="3"/>
  <c r="J248" i="3"/>
  <c r="I248" i="3"/>
  <c r="K247" i="3"/>
  <c r="J247" i="3"/>
  <c r="I247" i="3"/>
  <c r="K246" i="3"/>
  <c r="J246" i="3"/>
  <c r="I246" i="3"/>
  <c r="K245" i="3"/>
  <c r="J245" i="3"/>
  <c r="I245" i="3"/>
  <c r="K244" i="3"/>
  <c r="J244" i="3"/>
  <c r="I244" i="3"/>
  <c r="K243" i="3"/>
  <c r="J243" i="3"/>
  <c r="I243" i="3"/>
  <c r="K242" i="3"/>
  <c r="J242" i="3"/>
  <c r="I242" i="3"/>
  <c r="K241" i="3"/>
  <c r="J241" i="3"/>
  <c r="I241" i="3"/>
  <c r="K240" i="3"/>
  <c r="J240" i="3"/>
  <c r="I240" i="3"/>
  <c r="K239" i="3"/>
  <c r="J239" i="3"/>
  <c r="I239" i="3"/>
  <c r="K238" i="3"/>
  <c r="J238" i="3"/>
  <c r="I238" i="3"/>
  <c r="K237" i="3"/>
  <c r="J237" i="3"/>
  <c r="I237" i="3"/>
  <c r="K236" i="3"/>
  <c r="J236" i="3"/>
  <c r="I236" i="3"/>
  <c r="K235" i="3"/>
  <c r="J235" i="3"/>
  <c r="S32" i="2" s="1"/>
  <c r="I235" i="3"/>
  <c r="N32" i="2" s="1"/>
  <c r="K234" i="3"/>
  <c r="J234" i="3"/>
  <c r="I234" i="3"/>
  <c r="K233" i="3"/>
  <c r="J233" i="3"/>
  <c r="I233" i="3"/>
  <c r="K232" i="3"/>
  <c r="J232" i="3"/>
  <c r="I232" i="3"/>
  <c r="K231" i="3"/>
  <c r="J231" i="3"/>
  <c r="I231" i="3"/>
  <c r="K230" i="3"/>
  <c r="J230" i="3"/>
  <c r="I230" i="3"/>
  <c r="K229" i="3"/>
  <c r="J229" i="3"/>
  <c r="I229" i="3"/>
  <c r="K228" i="3"/>
  <c r="J228" i="3"/>
  <c r="I228" i="3"/>
  <c r="K227" i="3"/>
  <c r="J227" i="3"/>
  <c r="I227" i="3"/>
  <c r="K226" i="3"/>
  <c r="J226" i="3"/>
  <c r="I226" i="3"/>
  <c r="K225" i="3"/>
  <c r="J225" i="3"/>
  <c r="I225" i="3"/>
  <c r="K224" i="3"/>
  <c r="J224" i="3"/>
  <c r="I224" i="3"/>
  <c r="K223" i="3"/>
  <c r="J223" i="3"/>
  <c r="I223" i="3"/>
  <c r="K222" i="3"/>
  <c r="J222" i="3"/>
  <c r="I222" i="3"/>
  <c r="K221" i="3"/>
  <c r="J221" i="3"/>
  <c r="I221" i="3"/>
  <c r="K220" i="3"/>
  <c r="J220" i="3"/>
  <c r="I220" i="3"/>
  <c r="K219" i="3"/>
  <c r="J219" i="3"/>
  <c r="I219" i="3"/>
  <c r="K218" i="3"/>
  <c r="J218" i="3"/>
  <c r="I218" i="3"/>
  <c r="K217" i="3"/>
  <c r="J217" i="3"/>
  <c r="I217" i="3"/>
  <c r="K216" i="3"/>
  <c r="J216" i="3"/>
  <c r="I216" i="3"/>
  <c r="K215" i="3"/>
  <c r="J215" i="3"/>
  <c r="I215" i="3"/>
  <c r="K214" i="3"/>
  <c r="J214" i="3"/>
  <c r="I214" i="3"/>
  <c r="K213" i="3"/>
  <c r="J213" i="3"/>
  <c r="I213" i="3"/>
  <c r="K212" i="3"/>
  <c r="J212" i="3"/>
  <c r="I212" i="3"/>
  <c r="K211" i="3"/>
  <c r="J211" i="3"/>
  <c r="I211" i="3"/>
  <c r="K210" i="3"/>
  <c r="J210" i="3"/>
  <c r="I210" i="3"/>
  <c r="K209" i="3"/>
  <c r="J209" i="3"/>
  <c r="I209" i="3"/>
  <c r="K208" i="3"/>
  <c r="J208" i="3"/>
  <c r="I208" i="3"/>
  <c r="K207" i="3"/>
  <c r="J207" i="3"/>
  <c r="I207" i="3"/>
  <c r="K206" i="3"/>
  <c r="J206" i="3"/>
  <c r="I206" i="3"/>
  <c r="K205" i="3"/>
  <c r="J205" i="3"/>
  <c r="I205" i="3"/>
  <c r="K204" i="3"/>
  <c r="J204" i="3"/>
  <c r="I204" i="3"/>
  <c r="K203" i="3"/>
  <c r="J203" i="3"/>
  <c r="I203" i="3"/>
  <c r="K202" i="3"/>
  <c r="J202" i="3"/>
  <c r="I202" i="3"/>
  <c r="K201" i="3"/>
  <c r="J201" i="3"/>
  <c r="I201" i="3"/>
  <c r="K200" i="3"/>
  <c r="J200" i="3"/>
  <c r="I200" i="3"/>
  <c r="K199" i="3"/>
  <c r="J199" i="3"/>
  <c r="I199" i="3"/>
  <c r="K198" i="3"/>
  <c r="J198" i="3"/>
  <c r="I198" i="3"/>
  <c r="K197" i="3"/>
  <c r="J197" i="3"/>
  <c r="I197" i="3"/>
  <c r="K196" i="3"/>
  <c r="J196" i="3"/>
  <c r="I196" i="3"/>
  <c r="K195" i="3"/>
  <c r="J195" i="3"/>
  <c r="I195" i="3"/>
  <c r="K194" i="3"/>
  <c r="J194" i="3"/>
  <c r="I194" i="3"/>
  <c r="K193" i="3"/>
  <c r="J193" i="3"/>
  <c r="I193" i="3"/>
  <c r="K192" i="3"/>
  <c r="J192" i="3"/>
  <c r="I192" i="3"/>
  <c r="K191" i="3"/>
  <c r="J191" i="3"/>
  <c r="I191" i="3"/>
  <c r="K190" i="3"/>
  <c r="J190" i="3"/>
  <c r="I190" i="3"/>
  <c r="K189" i="3"/>
  <c r="J189" i="3"/>
  <c r="I189" i="3"/>
  <c r="K188" i="3"/>
  <c r="J188" i="3"/>
  <c r="I188" i="3"/>
  <c r="K187" i="3"/>
  <c r="J187" i="3"/>
  <c r="I187" i="3"/>
  <c r="K186" i="3"/>
  <c r="J186" i="3"/>
  <c r="I186" i="3"/>
  <c r="K185" i="3"/>
  <c r="J185" i="3"/>
  <c r="I185" i="3"/>
  <c r="K184" i="3"/>
  <c r="J184" i="3"/>
  <c r="I184" i="3"/>
  <c r="K183" i="3"/>
  <c r="J183" i="3"/>
  <c r="I183" i="3"/>
  <c r="K182" i="3"/>
  <c r="J182" i="3"/>
  <c r="I182" i="3"/>
  <c r="K181" i="3"/>
  <c r="J181" i="3"/>
  <c r="I181" i="3"/>
  <c r="K180" i="3"/>
  <c r="J180" i="3"/>
  <c r="I180" i="3"/>
  <c r="K179" i="3"/>
  <c r="J179" i="3"/>
  <c r="I179" i="3"/>
  <c r="K178" i="3"/>
  <c r="J178" i="3"/>
  <c r="I178" i="3"/>
  <c r="K177" i="3"/>
  <c r="J177" i="3"/>
  <c r="I177" i="3"/>
  <c r="K176" i="3"/>
  <c r="J176" i="3"/>
  <c r="I176" i="3"/>
  <c r="K175" i="3"/>
  <c r="J175" i="3"/>
  <c r="I175" i="3"/>
  <c r="K174" i="3"/>
  <c r="J174" i="3"/>
  <c r="I174" i="3"/>
  <c r="K173" i="3"/>
  <c r="J173" i="3"/>
  <c r="I173" i="3"/>
  <c r="K172" i="3"/>
  <c r="J172" i="3"/>
  <c r="I172" i="3"/>
  <c r="K171" i="3"/>
  <c r="J171" i="3"/>
  <c r="I171" i="3"/>
  <c r="K170" i="3"/>
  <c r="J170" i="3"/>
  <c r="I170" i="3"/>
  <c r="K169" i="3"/>
  <c r="J169" i="3"/>
  <c r="I169" i="3"/>
  <c r="K168" i="3"/>
  <c r="J168" i="3"/>
  <c r="I168" i="3"/>
  <c r="K167" i="3"/>
  <c r="J167" i="3"/>
  <c r="I167" i="3"/>
  <c r="K166" i="3"/>
  <c r="J166" i="3"/>
  <c r="I166" i="3"/>
  <c r="K165" i="3"/>
  <c r="J165" i="3"/>
  <c r="I165" i="3"/>
  <c r="K164" i="3"/>
  <c r="J164" i="3"/>
  <c r="I164" i="3"/>
  <c r="K163" i="3"/>
  <c r="J163" i="3"/>
  <c r="I163" i="3"/>
  <c r="K162" i="3"/>
  <c r="J162" i="3"/>
  <c r="I162" i="3"/>
  <c r="K161" i="3"/>
  <c r="J161" i="3"/>
  <c r="I161" i="3"/>
  <c r="K160" i="3"/>
  <c r="J160" i="3"/>
  <c r="I160" i="3"/>
  <c r="K159" i="3"/>
  <c r="J159" i="3"/>
  <c r="I159" i="3"/>
  <c r="K158" i="3"/>
  <c r="J158" i="3"/>
  <c r="I158" i="3"/>
  <c r="K157" i="3"/>
  <c r="J157" i="3"/>
  <c r="I157" i="3"/>
  <c r="K156" i="3"/>
  <c r="J156" i="3"/>
  <c r="I156" i="3"/>
  <c r="K155" i="3"/>
  <c r="J155" i="3"/>
  <c r="I155" i="3"/>
  <c r="K154" i="3"/>
  <c r="J154" i="3"/>
  <c r="I154" i="3"/>
  <c r="K153" i="3"/>
  <c r="J153" i="3"/>
  <c r="I153" i="3"/>
  <c r="K152" i="3"/>
  <c r="J152" i="3"/>
  <c r="I152" i="3"/>
  <c r="K151" i="3"/>
  <c r="J151" i="3"/>
  <c r="I151" i="3"/>
  <c r="K150" i="3"/>
  <c r="J150" i="3"/>
  <c r="I150" i="3"/>
  <c r="K149" i="3"/>
  <c r="J149" i="3"/>
  <c r="I149" i="3"/>
  <c r="K148" i="3"/>
  <c r="J148" i="3"/>
  <c r="I148" i="3"/>
  <c r="K147" i="3"/>
  <c r="J147" i="3"/>
  <c r="I147" i="3"/>
  <c r="K146" i="3"/>
  <c r="J146" i="3"/>
  <c r="I146" i="3"/>
  <c r="K145" i="3"/>
  <c r="J145" i="3"/>
  <c r="I145" i="3"/>
  <c r="K144" i="3"/>
  <c r="J144" i="3"/>
  <c r="I144" i="3"/>
  <c r="K143" i="3"/>
  <c r="J143" i="3"/>
  <c r="I143" i="3"/>
  <c r="K142" i="3"/>
  <c r="J142" i="3"/>
  <c r="I142" i="3"/>
  <c r="K141" i="3"/>
  <c r="J141" i="3"/>
  <c r="I141" i="3"/>
  <c r="K140" i="3"/>
  <c r="J140" i="3"/>
  <c r="I140" i="3"/>
  <c r="K139" i="3"/>
  <c r="J139" i="3"/>
  <c r="I139" i="3"/>
  <c r="K138" i="3"/>
  <c r="J138" i="3"/>
  <c r="I138" i="3"/>
  <c r="K137" i="3"/>
  <c r="J137" i="3"/>
  <c r="I137" i="3"/>
  <c r="K136" i="3"/>
  <c r="J136" i="3"/>
  <c r="I136" i="3"/>
  <c r="K135" i="3"/>
  <c r="J135" i="3"/>
  <c r="I135" i="3"/>
  <c r="K134" i="3"/>
  <c r="J134" i="3"/>
  <c r="I134" i="3"/>
  <c r="K133" i="3"/>
  <c r="J133" i="3"/>
  <c r="I133" i="3"/>
  <c r="K132" i="3"/>
  <c r="J132" i="3"/>
  <c r="I132" i="3"/>
  <c r="K131" i="3"/>
  <c r="J131" i="3"/>
  <c r="I131" i="3"/>
  <c r="K130" i="3"/>
  <c r="J130" i="3"/>
  <c r="I130" i="3"/>
  <c r="K129" i="3"/>
  <c r="J129" i="3"/>
  <c r="I129" i="3"/>
  <c r="K128" i="3"/>
  <c r="J128" i="3"/>
  <c r="I128" i="3"/>
  <c r="K127" i="3"/>
  <c r="J127" i="3"/>
  <c r="I127" i="3"/>
  <c r="K126" i="3"/>
  <c r="J126" i="3"/>
  <c r="I126" i="3"/>
  <c r="K125" i="3"/>
  <c r="J125" i="3"/>
  <c r="I125" i="3"/>
  <c r="K124" i="3"/>
  <c r="J124" i="3"/>
  <c r="I124" i="3"/>
  <c r="K123" i="3"/>
  <c r="J123" i="3"/>
  <c r="I123" i="3"/>
  <c r="K122" i="3"/>
  <c r="J122" i="3"/>
  <c r="I122" i="3"/>
  <c r="K121" i="3"/>
  <c r="J121" i="3"/>
  <c r="I121" i="3"/>
  <c r="K120" i="3"/>
  <c r="J120" i="3"/>
  <c r="I120" i="3"/>
  <c r="K119" i="3"/>
  <c r="J119" i="3"/>
  <c r="I119" i="3"/>
  <c r="K118" i="3"/>
  <c r="J118" i="3"/>
  <c r="I118" i="3"/>
  <c r="K117" i="3"/>
  <c r="J117" i="3"/>
  <c r="I117" i="3"/>
  <c r="K116" i="3"/>
  <c r="J116" i="3"/>
  <c r="I116" i="3"/>
  <c r="K115" i="3"/>
  <c r="J115" i="3"/>
  <c r="I115" i="3"/>
  <c r="K114" i="3"/>
  <c r="J114" i="3"/>
  <c r="I114" i="3"/>
  <c r="K113" i="3"/>
  <c r="J113" i="3"/>
  <c r="I113" i="3"/>
  <c r="K112" i="3"/>
  <c r="J112" i="3"/>
  <c r="I112" i="3"/>
  <c r="K111" i="3"/>
  <c r="J111" i="3"/>
  <c r="I111" i="3"/>
  <c r="K110" i="3"/>
  <c r="J110" i="3"/>
  <c r="I110" i="3"/>
  <c r="K109" i="3"/>
  <c r="J109" i="3"/>
  <c r="I109" i="3"/>
  <c r="K108" i="3"/>
  <c r="J108" i="3"/>
  <c r="I108" i="3"/>
  <c r="K107" i="3"/>
  <c r="J107" i="3"/>
  <c r="I107" i="3"/>
  <c r="K106" i="3"/>
  <c r="J106" i="3"/>
  <c r="I106" i="3"/>
  <c r="K105" i="3"/>
  <c r="J105" i="3"/>
  <c r="I105" i="3"/>
  <c r="K104" i="3"/>
  <c r="J104" i="3"/>
  <c r="I104" i="3"/>
  <c r="K103" i="3"/>
  <c r="J103" i="3"/>
  <c r="I103" i="3"/>
  <c r="K102" i="3"/>
  <c r="J102" i="3"/>
  <c r="I102" i="3"/>
  <c r="K101" i="3"/>
  <c r="J101" i="3"/>
  <c r="I101" i="3"/>
  <c r="K100" i="3"/>
  <c r="J100" i="3"/>
  <c r="I100" i="3"/>
  <c r="K99" i="3"/>
  <c r="J99" i="3"/>
  <c r="I99" i="3"/>
  <c r="K98" i="3"/>
  <c r="J98" i="3"/>
  <c r="I98" i="3"/>
  <c r="K97" i="3"/>
  <c r="J97" i="3"/>
  <c r="I97" i="3"/>
  <c r="K96" i="3"/>
  <c r="J96" i="3"/>
  <c r="I96" i="3"/>
  <c r="K95" i="3"/>
  <c r="J95" i="3"/>
  <c r="I95" i="3"/>
  <c r="K94" i="3"/>
  <c r="J94" i="3"/>
  <c r="I94" i="3"/>
  <c r="K93" i="3"/>
  <c r="J93" i="3"/>
  <c r="I93" i="3"/>
  <c r="K92" i="3"/>
  <c r="J92" i="3"/>
  <c r="I92" i="3"/>
  <c r="K91" i="3"/>
  <c r="J91" i="3"/>
  <c r="I91" i="3"/>
  <c r="K90" i="3"/>
  <c r="J90" i="3"/>
  <c r="I90" i="3"/>
  <c r="K89" i="3"/>
  <c r="J89" i="3"/>
  <c r="I89" i="3"/>
  <c r="K88" i="3"/>
  <c r="J88" i="3"/>
  <c r="I88" i="3"/>
  <c r="K87" i="3"/>
  <c r="J87" i="3"/>
  <c r="I87" i="3"/>
  <c r="K86" i="3"/>
  <c r="J86" i="3"/>
  <c r="I86" i="3"/>
  <c r="K85" i="3"/>
  <c r="J85" i="3"/>
  <c r="I85" i="3"/>
  <c r="K84" i="3"/>
  <c r="J84" i="3"/>
  <c r="I84" i="3"/>
  <c r="K83" i="3"/>
  <c r="J83" i="3"/>
  <c r="I83" i="3"/>
  <c r="H83" i="3" s="1"/>
  <c r="K82" i="3"/>
  <c r="J82" i="3"/>
  <c r="I82" i="3"/>
  <c r="K81" i="3"/>
  <c r="J81" i="3"/>
  <c r="I81" i="3"/>
  <c r="K80" i="3"/>
  <c r="J80" i="3"/>
  <c r="I80" i="3"/>
  <c r="K79" i="3"/>
  <c r="J79" i="3"/>
  <c r="I79" i="3"/>
  <c r="K78" i="3"/>
  <c r="J78" i="3"/>
  <c r="I78" i="3"/>
  <c r="K77" i="3"/>
  <c r="J77" i="3"/>
  <c r="I77" i="3"/>
  <c r="K76" i="3"/>
  <c r="J76" i="3"/>
  <c r="I76" i="3"/>
  <c r="K75" i="3"/>
  <c r="J75" i="3"/>
  <c r="I75" i="3"/>
  <c r="K74" i="3"/>
  <c r="J74" i="3"/>
  <c r="I74" i="3"/>
  <c r="K73" i="3"/>
  <c r="J73" i="3"/>
  <c r="I73" i="3"/>
  <c r="K72" i="3"/>
  <c r="J72" i="3"/>
  <c r="I72" i="3"/>
  <c r="K71" i="3"/>
  <c r="J71" i="3"/>
  <c r="I71" i="3"/>
  <c r="K70" i="3"/>
  <c r="J70" i="3"/>
  <c r="I70" i="3"/>
  <c r="K69" i="3"/>
  <c r="J69" i="3"/>
  <c r="I69" i="3"/>
  <c r="K68" i="3"/>
  <c r="J68" i="3"/>
  <c r="I68" i="3"/>
  <c r="K67" i="3"/>
  <c r="J67" i="3"/>
  <c r="I67" i="3"/>
  <c r="K66" i="3"/>
  <c r="J66" i="3"/>
  <c r="I66" i="3"/>
  <c r="K65" i="3"/>
  <c r="J65" i="3"/>
  <c r="I65" i="3"/>
  <c r="K64" i="3"/>
  <c r="J64" i="3"/>
  <c r="I64" i="3"/>
  <c r="K63" i="3"/>
  <c r="J63" i="3"/>
  <c r="I63" i="3"/>
  <c r="K62" i="3"/>
  <c r="J62" i="3"/>
  <c r="I62" i="3"/>
  <c r="K61" i="3"/>
  <c r="J61" i="3"/>
  <c r="I61" i="3"/>
  <c r="K60" i="3"/>
  <c r="J60" i="3"/>
  <c r="I60" i="3"/>
  <c r="K59" i="3"/>
  <c r="J59" i="3"/>
  <c r="I59" i="3"/>
  <c r="K58" i="3"/>
  <c r="J58" i="3"/>
  <c r="I58" i="3"/>
  <c r="K57" i="3"/>
  <c r="J57" i="3"/>
  <c r="I57" i="3"/>
  <c r="K56" i="3"/>
  <c r="J56" i="3"/>
  <c r="I56" i="3"/>
  <c r="K55" i="3"/>
  <c r="J55" i="3"/>
  <c r="I55" i="3"/>
  <c r="K54" i="3"/>
  <c r="J54" i="3"/>
  <c r="I54" i="3"/>
  <c r="K53" i="3"/>
  <c r="J53" i="3"/>
  <c r="I53" i="3"/>
  <c r="K52" i="3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7" i="3"/>
  <c r="J47" i="3"/>
  <c r="I47" i="3"/>
  <c r="K46" i="3"/>
  <c r="J46" i="3"/>
  <c r="I46" i="3"/>
  <c r="K45" i="3"/>
  <c r="J45" i="3"/>
  <c r="I45" i="3"/>
  <c r="K44" i="3"/>
  <c r="J44" i="3"/>
  <c r="I44" i="3"/>
  <c r="K43" i="3"/>
  <c r="J43" i="3"/>
  <c r="I43" i="3"/>
  <c r="K42" i="3"/>
  <c r="J42" i="3"/>
  <c r="I42" i="3"/>
  <c r="K41" i="3"/>
  <c r="J41" i="3"/>
  <c r="I41" i="3"/>
  <c r="K40" i="3"/>
  <c r="J40" i="3"/>
  <c r="I40" i="3"/>
  <c r="K39" i="3"/>
  <c r="J39" i="3"/>
  <c r="I39" i="3"/>
  <c r="K38" i="3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C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H16" i="3" s="1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H12" i="3" s="1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K5" i="3"/>
  <c r="J5" i="3"/>
  <c r="I5" i="3"/>
  <c r="K4" i="3"/>
  <c r="J4" i="3"/>
  <c r="I4" i="3"/>
  <c r="K3" i="3"/>
  <c r="J3" i="3"/>
  <c r="I3" i="3"/>
  <c r="K2" i="3"/>
  <c r="J2" i="3"/>
  <c r="I2" i="3"/>
  <c r="A42" i="2"/>
  <c r="Q41" i="2"/>
  <c r="M41" i="2"/>
  <c r="K41" i="2"/>
  <c r="F41" i="2"/>
  <c r="D41" i="2"/>
  <c r="A41" i="2"/>
  <c r="H41" i="2" s="1"/>
  <c r="A40" i="2"/>
  <c r="A39" i="2"/>
  <c r="E38" i="2"/>
  <c r="A38" i="2"/>
  <c r="A37" i="2"/>
  <c r="A36" i="2"/>
  <c r="E35" i="2"/>
  <c r="A35" i="2"/>
  <c r="M34" i="2"/>
  <c r="J34" i="2"/>
  <c r="I34" i="2"/>
  <c r="F34" i="2"/>
  <c r="A34" i="2"/>
  <c r="G34" i="2" s="1"/>
  <c r="A33" i="2"/>
  <c r="A32" i="2"/>
  <c r="R31" i="2"/>
  <c r="Q31" i="2"/>
  <c r="P31" i="2"/>
  <c r="N31" i="2"/>
  <c r="L31" i="2"/>
  <c r="I31" i="2"/>
  <c r="H31" i="2"/>
  <c r="G31" i="2"/>
  <c r="F31" i="2"/>
  <c r="E31" i="2"/>
  <c r="D31" i="2"/>
  <c r="C31" i="2"/>
  <c r="A31" i="2"/>
  <c r="J31" i="2" s="1"/>
  <c r="I30" i="2"/>
  <c r="A30" i="2"/>
  <c r="M29" i="2"/>
  <c r="A29" i="2"/>
  <c r="A28" i="2"/>
  <c r="A27" i="2"/>
  <c r="G26" i="2"/>
  <c r="A26" i="2"/>
  <c r="R26" i="2" s="1"/>
  <c r="A25" i="2"/>
  <c r="A24" i="2"/>
  <c r="A23" i="2"/>
  <c r="R22" i="2"/>
  <c r="Q22" i="2"/>
  <c r="O22" i="2"/>
  <c r="M22" i="2"/>
  <c r="L22" i="2"/>
  <c r="K22" i="2"/>
  <c r="I22" i="2"/>
  <c r="E22" i="2"/>
  <c r="D22" i="2"/>
  <c r="A22" i="2"/>
  <c r="Q21" i="2"/>
  <c r="I21" i="2"/>
  <c r="H21" i="2"/>
  <c r="F21" i="2"/>
  <c r="D21" i="2"/>
  <c r="A21" i="2"/>
  <c r="P21" i="2" s="1"/>
  <c r="A20" i="2"/>
  <c r="R19" i="2"/>
  <c r="Q19" i="2"/>
  <c r="P19" i="2"/>
  <c r="N19" i="2"/>
  <c r="M19" i="2"/>
  <c r="L19" i="2"/>
  <c r="K19" i="2"/>
  <c r="I19" i="2"/>
  <c r="H19" i="2"/>
  <c r="G19" i="2"/>
  <c r="E19" i="2"/>
  <c r="D19" i="2"/>
  <c r="C19" i="2"/>
  <c r="A19" i="2"/>
  <c r="J19" i="2" s="1"/>
  <c r="A18" i="2"/>
  <c r="M17" i="2"/>
  <c r="E17" i="2"/>
  <c r="A17" i="2"/>
  <c r="A16" i="2"/>
  <c r="P15" i="2"/>
  <c r="N15" i="2"/>
  <c r="M15" i="2"/>
  <c r="L15" i="2"/>
  <c r="J15" i="2"/>
  <c r="H15" i="2"/>
  <c r="G15" i="2"/>
  <c r="E15" i="2"/>
  <c r="C15" i="2"/>
  <c r="A15" i="2"/>
  <c r="K15" i="2" s="1"/>
  <c r="A14" i="2"/>
  <c r="I13" i="2"/>
  <c r="E13" i="2"/>
  <c r="A13" i="2"/>
  <c r="O12" i="2"/>
  <c r="M12" i="2"/>
  <c r="L12" i="2"/>
  <c r="K12" i="2"/>
  <c r="H12" i="2"/>
  <c r="D12" i="2"/>
  <c r="A12" i="2"/>
  <c r="E11" i="2"/>
  <c r="A11" i="2"/>
  <c r="A10" i="2"/>
  <c r="A9" i="2"/>
  <c r="A8" i="2"/>
  <c r="E7" i="2"/>
  <c r="A7" i="2"/>
  <c r="A6" i="2"/>
  <c r="A5" i="2"/>
  <c r="E4" i="2"/>
  <c r="A4" i="2"/>
  <c r="A3" i="2"/>
  <c r="I2" i="2"/>
  <c r="A2" i="2"/>
  <c r="H1872" i="3" l="1"/>
  <c r="J11" i="2"/>
  <c r="C7" i="2"/>
  <c r="H2078" i="3"/>
  <c r="H443" i="3"/>
  <c r="H451" i="3"/>
  <c r="H455" i="3"/>
  <c r="H479" i="3"/>
  <c r="H487" i="3"/>
  <c r="H491" i="3"/>
  <c r="H499" i="3"/>
  <c r="H503" i="3"/>
  <c r="H511" i="3"/>
  <c r="H515" i="3"/>
  <c r="H523" i="3"/>
  <c r="H527" i="3"/>
  <c r="H535" i="3"/>
  <c r="H539" i="3"/>
  <c r="H2327" i="3"/>
  <c r="H2331" i="3"/>
  <c r="H2339" i="3"/>
  <c r="H2992" i="3"/>
  <c r="H1381" i="3"/>
  <c r="H1385" i="3"/>
  <c r="H1713" i="3"/>
  <c r="H2453" i="3"/>
  <c r="H2489" i="3"/>
  <c r="H2521" i="3"/>
  <c r="H2545" i="3"/>
  <c r="H2252" i="3"/>
  <c r="C14" i="2"/>
  <c r="K7" i="2"/>
  <c r="Q9" i="2"/>
  <c r="K13" i="2"/>
  <c r="K3" i="2"/>
  <c r="I37" i="2"/>
  <c r="H1992" i="3"/>
  <c r="C20" i="2"/>
  <c r="O4" i="2"/>
  <c r="Q23" i="2"/>
  <c r="H51" i="3"/>
  <c r="H59" i="3"/>
  <c r="H67" i="3"/>
  <c r="H71" i="3"/>
  <c r="H79" i="3"/>
  <c r="J3" i="2"/>
  <c r="H2034" i="3"/>
  <c r="K10" i="2"/>
  <c r="J37" i="2"/>
  <c r="H1599" i="3"/>
  <c r="H1623" i="3"/>
  <c r="S2" i="2"/>
  <c r="H1779" i="3"/>
  <c r="H1783" i="3"/>
  <c r="H1787" i="3"/>
  <c r="H1803" i="3"/>
  <c r="H1827" i="3"/>
  <c r="H1839" i="3"/>
  <c r="H1859" i="3"/>
  <c r="O35" i="2"/>
  <c r="H2039" i="3"/>
  <c r="H2043" i="3"/>
  <c r="H2047" i="3"/>
  <c r="H2051" i="3"/>
  <c r="H2055" i="3"/>
  <c r="H2059" i="3"/>
  <c r="H2067" i="3"/>
  <c r="H2115" i="3"/>
  <c r="H2391" i="3"/>
  <c r="H972" i="3"/>
  <c r="H1604" i="3"/>
  <c r="H1764" i="3"/>
  <c r="H1768" i="3"/>
  <c r="H1772" i="3"/>
  <c r="H2408" i="3"/>
  <c r="H2576" i="3"/>
  <c r="H2604" i="3"/>
  <c r="S28" i="2"/>
  <c r="M10" i="2"/>
  <c r="H1403" i="3"/>
  <c r="H32" i="3"/>
  <c r="H2030" i="3"/>
  <c r="H2193" i="3"/>
  <c r="H2197" i="3"/>
  <c r="H2205" i="3"/>
  <c r="H2241" i="3"/>
  <c r="H2353" i="3"/>
  <c r="H1424" i="3"/>
  <c r="H1680" i="3"/>
  <c r="H1704" i="3"/>
  <c r="H1931" i="3"/>
  <c r="H1971" i="3"/>
  <c r="H1987" i="3"/>
  <c r="H2042" i="3"/>
  <c r="H2046" i="3"/>
  <c r="H2058" i="3"/>
  <c r="H2070" i="3"/>
  <c r="H2074" i="3"/>
  <c r="H13" i="3"/>
  <c r="H1060" i="3"/>
  <c r="H1396" i="3"/>
  <c r="H2298" i="3"/>
  <c r="H25" i="3"/>
  <c r="H33" i="3"/>
  <c r="H2031" i="3"/>
  <c r="H2642" i="3"/>
  <c r="H1433" i="3"/>
  <c r="H1581" i="3"/>
  <c r="H1653" i="3"/>
  <c r="H1685" i="3"/>
  <c r="H1689" i="3"/>
  <c r="H2358" i="3"/>
  <c r="H2362" i="3"/>
  <c r="H137" i="3"/>
  <c r="H909" i="3"/>
  <c r="H917" i="3"/>
  <c r="H921" i="3"/>
  <c r="H933" i="3"/>
  <c r="H945" i="3"/>
  <c r="H977" i="3"/>
  <c r="H989" i="3"/>
  <c r="H993" i="3"/>
  <c r="H2211" i="3"/>
  <c r="H2223" i="3"/>
  <c r="H2247" i="3"/>
  <c r="H30" i="3"/>
  <c r="H1582" i="3"/>
  <c r="H2395" i="3"/>
  <c r="H2503" i="3"/>
  <c r="H2595" i="3"/>
  <c r="L30" i="2"/>
  <c r="R25" i="2"/>
  <c r="H1246" i="3"/>
  <c r="H1342" i="3"/>
  <c r="H1985" i="3"/>
  <c r="H2001" i="3"/>
  <c r="H2013" i="3"/>
  <c r="H2124" i="3"/>
  <c r="H2128" i="3"/>
  <c r="H2148" i="3"/>
  <c r="H2156" i="3"/>
  <c r="H2184" i="3"/>
  <c r="H2292" i="3"/>
  <c r="H2296" i="3"/>
  <c r="H2328" i="3"/>
  <c r="H2340" i="3"/>
  <c r="H1944" i="3"/>
  <c r="H691" i="3"/>
  <c r="H695" i="3"/>
  <c r="H703" i="3"/>
  <c r="H707" i="3"/>
  <c r="H715" i="3"/>
  <c r="H719" i="3"/>
  <c r="H727" i="3"/>
  <c r="H731" i="3"/>
  <c r="H739" i="3"/>
  <c r="H743" i="3"/>
  <c r="H1379" i="3"/>
  <c r="H1415" i="3"/>
  <c r="H1419" i="3"/>
  <c r="H1638" i="3"/>
  <c r="H1746" i="3"/>
  <c r="H1805" i="3"/>
  <c r="H1809" i="3"/>
  <c r="H1817" i="3"/>
  <c r="H1829" i="3"/>
  <c r="H1901" i="3"/>
  <c r="H1905" i="3"/>
  <c r="H2004" i="3"/>
  <c r="H2079" i="3"/>
  <c r="H2087" i="3"/>
  <c r="H2274" i="3"/>
  <c r="H2381" i="3"/>
  <c r="H2449" i="3"/>
  <c r="H2593" i="3"/>
  <c r="H2597" i="3"/>
  <c r="H2609" i="3"/>
  <c r="H2613" i="3"/>
  <c r="H2645" i="3"/>
  <c r="H2657" i="3"/>
  <c r="H1178" i="3"/>
  <c r="S38" i="2"/>
  <c r="I11" i="2"/>
  <c r="H899" i="3"/>
  <c r="S3" i="2"/>
  <c r="H1718" i="3"/>
  <c r="H1877" i="3"/>
  <c r="H2685" i="3"/>
  <c r="H2689" i="3"/>
  <c r="O3" i="2"/>
  <c r="P3" i="2"/>
  <c r="I20" i="2"/>
  <c r="I38" i="2"/>
  <c r="H36" i="3"/>
  <c r="H140" i="3"/>
  <c r="D14" i="2"/>
  <c r="E23" i="2"/>
  <c r="R17" i="2"/>
  <c r="H1679" i="3"/>
  <c r="H1683" i="3"/>
  <c r="H1695" i="3"/>
  <c r="H1778" i="3"/>
  <c r="H1790" i="3"/>
  <c r="H1806" i="3"/>
  <c r="H1826" i="3"/>
  <c r="H1830" i="3"/>
  <c r="H1866" i="3"/>
  <c r="H1989" i="3"/>
  <c r="H2028" i="3"/>
  <c r="H2076" i="3"/>
  <c r="H2155" i="3"/>
  <c r="H2179" i="3"/>
  <c r="H2326" i="3"/>
  <c r="H2338" i="3"/>
  <c r="H2386" i="3"/>
  <c r="H2853" i="3"/>
  <c r="H2889" i="3"/>
  <c r="H2901" i="3"/>
  <c r="H2985" i="3"/>
  <c r="N3" i="2"/>
  <c r="P30" i="2"/>
  <c r="S6" i="2"/>
  <c r="I14" i="2"/>
  <c r="L38" i="2"/>
  <c r="S10" i="2"/>
  <c r="H392" i="3"/>
  <c r="H396" i="3"/>
  <c r="H400" i="3"/>
  <c r="H404" i="3"/>
  <c r="H428" i="3"/>
  <c r="H432" i="3"/>
  <c r="H436" i="3"/>
  <c r="H440" i="3"/>
  <c r="H448" i="3"/>
  <c r="H452" i="3"/>
  <c r="H460" i="3"/>
  <c r="H880" i="3"/>
  <c r="H920" i="3"/>
  <c r="H932" i="3"/>
  <c r="H956" i="3"/>
  <c r="H1384" i="3"/>
  <c r="H1388" i="3"/>
  <c r="H1416" i="3"/>
  <c r="K30" i="2"/>
  <c r="S8" i="2"/>
  <c r="M7" i="2"/>
  <c r="N38" i="2"/>
  <c r="S4" i="2"/>
  <c r="S23" i="2"/>
  <c r="S7" i="2"/>
  <c r="H884" i="3"/>
  <c r="S11" i="2"/>
  <c r="S18" i="2"/>
  <c r="S25" i="2"/>
  <c r="S37" i="2"/>
  <c r="H1216" i="3"/>
  <c r="H1731" i="3"/>
  <c r="H2295" i="3"/>
  <c r="H2299" i="3"/>
  <c r="H2319" i="3"/>
  <c r="H2850" i="3"/>
  <c r="H2854" i="3"/>
  <c r="H2858" i="3"/>
  <c r="H2760" i="3"/>
  <c r="M25" i="2"/>
  <c r="P24" i="2"/>
  <c r="Q14" i="2"/>
  <c r="C16" i="2"/>
  <c r="C32" i="2"/>
  <c r="J4" i="2"/>
  <c r="K9" i="2"/>
  <c r="J27" i="2"/>
  <c r="J32" i="2"/>
  <c r="P38" i="2"/>
  <c r="H41" i="3"/>
  <c r="H209" i="3"/>
  <c r="H229" i="3"/>
  <c r="H233" i="3"/>
  <c r="H241" i="3"/>
  <c r="H281" i="3"/>
  <c r="H317" i="3"/>
  <c r="H337" i="3"/>
  <c r="H341" i="3"/>
  <c r="H349" i="3"/>
  <c r="H2742" i="3"/>
  <c r="H2746" i="3"/>
  <c r="H2766" i="3"/>
  <c r="Q33" i="2"/>
  <c r="S33" i="2"/>
  <c r="K38" i="2"/>
  <c r="K4" i="2"/>
  <c r="D17" i="2"/>
  <c r="S40" i="2"/>
  <c r="S5" i="2"/>
  <c r="S24" i="2"/>
  <c r="S42" i="2"/>
  <c r="S27" i="2"/>
  <c r="H389" i="3"/>
  <c r="H397" i="3"/>
  <c r="H401" i="3"/>
  <c r="H425" i="3"/>
  <c r="H433" i="3"/>
  <c r="H437" i="3"/>
  <c r="H445" i="3"/>
  <c r="H449" i="3"/>
  <c r="H457" i="3"/>
  <c r="H481" i="3"/>
  <c r="H485" i="3"/>
  <c r="H493" i="3"/>
  <c r="H497" i="3"/>
  <c r="H505" i="3"/>
  <c r="H509" i="3"/>
  <c r="H517" i="3"/>
  <c r="H521" i="3"/>
  <c r="H529" i="3"/>
  <c r="H533" i="3"/>
  <c r="H541" i="3"/>
  <c r="H965" i="3"/>
  <c r="H1361" i="3"/>
  <c r="H1365" i="3"/>
  <c r="H1369" i="3"/>
  <c r="H1393" i="3"/>
  <c r="H1397" i="3"/>
  <c r="H1656" i="3"/>
  <c r="H1763" i="3"/>
  <c r="H1887" i="3"/>
  <c r="H1899" i="3"/>
  <c r="H1994" i="3"/>
  <c r="H2006" i="3"/>
  <c r="H2097" i="3"/>
  <c r="H2101" i="3"/>
  <c r="H2160" i="3"/>
  <c r="H2196" i="3"/>
  <c r="H2208" i="3"/>
  <c r="H2212" i="3"/>
  <c r="H2220" i="3"/>
  <c r="H2355" i="3"/>
  <c r="H2399" i="3"/>
  <c r="H2411" i="3"/>
  <c r="H2423" i="3"/>
  <c r="H2431" i="3"/>
  <c r="H2435" i="3"/>
  <c r="H2439" i="3"/>
  <c r="H2447" i="3"/>
  <c r="H2675" i="3"/>
  <c r="I25" i="2"/>
  <c r="H2305" i="3"/>
  <c r="H2700" i="3"/>
  <c r="H2784" i="3"/>
  <c r="I7" i="2"/>
  <c r="C38" i="2"/>
  <c r="L32" i="2"/>
  <c r="R38" i="2"/>
  <c r="N37" i="2"/>
  <c r="S20" i="2"/>
  <c r="S14" i="2"/>
  <c r="S39" i="2"/>
  <c r="S9" i="2"/>
  <c r="S13" i="2"/>
  <c r="S30" i="2"/>
  <c r="H7" i="3"/>
  <c r="H106" i="3"/>
  <c r="H110" i="3"/>
  <c r="H118" i="3"/>
  <c r="H122" i="3"/>
  <c r="H126" i="3"/>
  <c r="H130" i="3"/>
  <c r="H134" i="3"/>
  <c r="H178" i="3"/>
  <c r="H182" i="3"/>
  <c r="H190" i="3"/>
  <c r="H286" i="3"/>
  <c r="H290" i="3"/>
  <c r="H298" i="3"/>
  <c r="H322" i="3"/>
  <c r="H326" i="3"/>
  <c r="H334" i="3"/>
  <c r="H1947" i="3"/>
  <c r="H2304" i="3"/>
  <c r="H2308" i="3"/>
  <c r="H2312" i="3"/>
  <c r="H2811" i="3"/>
  <c r="H2907" i="3"/>
  <c r="I23" i="2"/>
  <c r="M33" i="2"/>
  <c r="S35" i="2"/>
  <c r="S36" i="2"/>
  <c r="D23" i="2"/>
  <c r="D11" i="2"/>
  <c r="H890" i="3"/>
  <c r="N18" i="2"/>
  <c r="H902" i="3"/>
  <c r="H938" i="3"/>
  <c r="H950" i="3"/>
  <c r="H974" i="3"/>
  <c r="H986" i="3"/>
  <c r="H994" i="3"/>
  <c r="H1102" i="3"/>
  <c r="H1110" i="3"/>
  <c r="H1126" i="3"/>
  <c r="H1142" i="3"/>
  <c r="H1146" i="3"/>
  <c r="H1234" i="3"/>
  <c r="H1306" i="3"/>
  <c r="H1394" i="3"/>
  <c r="H1414" i="3"/>
  <c r="H1489" i="3"/>
  <c r="H1553" i="3"/>
  <c r="H1808" i="3"/>
  <c r="H1820" i="3"/>
  <c r="H1832" i="3"/>
  <c r="H2102" i="3"/>
  <c r="H2169" i="3"/>
  <c r="H2217" i="3"/>
  <c r="H2229" i="3"/>
  <c r="H2440" i="3"/>
  <c r="H2444" i="3"/>
  <c r="H2448" i="3"/>
  <c r="H2476" i="3"/>
  <c r="H2488" i="3"/>
  <c r="H2492" i="3"/>
  <c r="H2500" i="3"/>
  <c r="H2548" i="3"/>
  <c r="H2572" i="3"/>
  <c r="H1199" i="3"/>
  <c r="H1235" i="3"/>
  <c r="H1217" i="3"/>
  <c r="H1221" i="3"/>
  <c r="H1225" i="3"/>
  <c r="H1229" i="3"/>
  <c r="H1218" i="3"/>
  <c r="H1226" i="3"/>
  <c r="H1230" i="3"/>
  <c r="C3" i="2"/>
  <c r="H1162" i="3"/>
  <c r="H1074" i="3"/>
  <c r="H1090" i="3"/>
  <c r="H1075" i="3"/>
  <c r="H1083" i="3"/>
  <c r="H1056" i="3"/>
  <c r="H1038" i="3"/>
  <c r="H1054" i="3"/>
  <c r="R14" i="2"/>
  <c r="Q4" i="2"/>
  <c r="H9" i="3"/>
  <c r="H44" i="3"/>
  <c r="H48" i="3"/>
  <c r="H64" i="3"/>
  <c r="L11" i="2"/>
  <c r="P7" i="2"/>
  <c r="N13" i="2"/>
  <c r="M5" i="2"/>
  <c r="C27" i="2"/>
  <c r="J20" i="2"/>
  <c r="L23" i="2"/>
  <c r="L2" i="2"/>
  <c r="H6" i="3"/>
  <c r="H37" i="3"/>
  <c r="H45" i="3"/>
  <c r="H49" i="3"/>
  <c r="H65" i="3"/>
  <c r="M20" i="2"/>
  <c r="H101" i="3"/>
  <c r="H109" i="3"/>
  <c r="H113" i="3"/>
  <c r="H121" i="3"/>
  <c r="H125" i="3"/>
  <c r="H133" i="3"/>
  <c r="N10" i="2"/>
  <c r="D27" i="2"/>
  <c r="O24" i="2"/>
  <c r="M35" i="2"/>
  <c r="Q28" i="2"/>
  <c r="H905" i="3"/>
  <c r="H961" i="3"/>
  <c r="H42" i="3"/>
  <c r="P16" i="2"/>
  <c r="R7" i="2"/>
  <c r="H702" i="3"/>
  <c r="H714" i="3"/>
  <c r="H726" i="3"/>
  <c r="H738" i="3"/>
  <c r="H750" i="3"/>
  <c r="H762" i="3"/>
  <c r="H774" i="3"/>
  <c r="H786" i="3"/>
  <c r="H798" i="3"/>
  <c r="H810" i="3"/>
  <c r="H822" i="3"/>
  <c r="H834" i="3"/>
  <c r="H846" i="3"/>
  <c r="R13" i="2"/>
  <c r="H882" i="3"/>
  <c r="H20" i="3"/>
  <c r="H103" i="3"/>
  <c r="H107" i="3"/>
  <c r="H115" i="3"/>
  <c r="H191" i="3"/>
  <c r="H227" i="3"/>
  <c r="H1018" i="3"/>
  <c r="H1442" i="3"/>
  <c r="H1498" i="3"/>
  <c r="H1530" i="3"/>
  <c r="H1676" i="3"/>
  <c r="H1782" i="3"/>
  <c r="H1850" i="3"/>
  <c r="H1913" i="3"/>
  <c r="H2132" i="3"/>
  <c r="H2198" i="3"/>
  <c r="H2265" i="3"/>
  <c r="H2273" i="3"/>
  <c r="H2649" i="3"/>
  <c r="H896" i="3"/>
  <c r="H967" i="3"/>
  <c r="H1273" i="3"/>
  <c r="H1301" i="3"/>
  <c r="H1586" i="3"/>
  <c r="H1590" i="3"/>
  <c r="H1602" i="3"/>
  <c r="H1614" i="3"/>
  <c r="H1618" i="3"/>
  <c r="H1630" i="3"/>
  <c r="H1661" i="3"/>
  <c r="H1724" i="3"/>
  <c r="H1728" i="3"/>
  <c r="H1736" i="3"/>
  <c r="H1767" i="3"/>
  <c r="H1890" i="3"/>
  <c r="H1898" i="3"/>
  <c r="H1949" i="3"/>
  <c r="H1961" i="3"/>
  <c r="H2015" i="3"/>
  <c r="H2082" i="3"/>
  <c r="H2191" i="3"/>
  <c r="H2210" i="3"/>
  <c r="H2218" i="3"/>
  <c r="H2222" i="3"/>
  <c r="H2407" i="3"/>
  <c r="H2450" i="3"/>
  <c r="Q27" i="2"/>
  <c r="H373" i="3"/>
  <c r="H377" i="3"/>
  <c r="H385" i="3"/>
  <c r="H2360" i="3"/>
  <c r="H2392" i="3"/>
  <c r="H2486" i="3"/>
  <c r="H2733" i="3"/>
  <c r="H987" i="3"/>
  <c r="H1087" i="3"/>
  <c r="H1270" i="3"/>
  <c r="H1325" i="3"/>
  <c r="H1499" i="3"/>
  <c r="H1551" i="3"/>
  <c r="H1823" i="3"/>
  <c r="H1863" i="3"/>
  <c r="H2000" i="3"/>
  <c r="H2106" i="3"/>
  <c r="H2133" i="3"/>
  <c r="H2207" i="3"/>
  <c r="H2258" i="3"/>
  <c r="H2337" i="3"/>
  <c r="H2341" i="3"/>
  <c r="H2582" i="3"/>
  <c r="H2586" i="3"/>
  <c r="H2594" i="3"/>
  <c r="H2670" i="3"/>
  <c r="H2841" i="3"/>
  <c r="H2845" i="3"/>
  <c r="H729" i="3"/>
  <c r="H741" i="3"/>
  <c r="H753" i="3"/>
  <c r="H765" i="3"/>
  <c r="H777" i="3"/>
  <c r="H789" i="3"/>
  <c r="H801" i="3"/>
  <c r="H813" i="3"/>
  <c r="H825" i="3"/>
  <c r="H837" i="3"/>
  <c r="H849" i="3"/>
  <c r="H861" i="3"/>
  <c r="H889" i="3"/>
  <c r="H893" i="3"/>
  <c r="H948" i="3"/>
  <c r="H1119" i="3"/>
  <c r="H1151" i="3"/>
  <c r="H1171" i="3"/>
  <c r="H1175" i="3"/>
  <c r="H1187" i="3"/>
  <c r="H1298" i="3"/>
  <c r="H1302" i="3"/>
  <c r="H1666" i="3"/>
  <c r="H1670" i="3"/>
  <c r="H1697" i="3"/>
  <c r="H1725" i="3"/>
  <c r="H1934" i="3"/>
  <c r="H2012" i="3"/>
  <c r="H2192" i="3"/>
  <c r="H2365" i="3"/>
  <c r="H2373" i="3"/>
  <c r="H2412" i="3"/>
  <c r="H2420" i="3"/>
  <c r="H2428" i="3"/>
  <c r="H2432" i="3"/>
  <c r="H2455" i="3"/>
  <c r="H2467" i="3"/>
  <c r="H2479" i="3"/>
  <c r="H2483" i="3"/>
  <c r="H2495" i="3"/>
  <c r="H2499" i="3"/>
  <c r="H2507" i="3"/>
  <c r="H2511" i="3"/>
  <c r="H2515" i="3"/>
  <c r="H2531" i="3"/>
  <c r="H2539" i="3"/>
  <c r="H2543" i="3"/>
  <c r="H2547" i="3"/>
  <c r="H2567" i="3"/>
  <c r="H2690" i="3"/>
  <c r="H2694" i="3"/>
  <c r="H2698" i="3"/>
  <c r="H2722" i="3"/>
  <c r="H2754" i="3"/>
  <c r="H2909" i="3"/>
  <c r="H2937" i="3"/>
  <c r="H2945" i="3"/>
  <c r="H2949" i="3"/>
  <c r="H2953" i="3"/>
  <c r="H2957" i="3"/>
  <c r="H992" i="3"/>
  <c r="H1000" i="3"/>
  <c r="H1008" i="3"/>
  <c r="H1024" i="3"/>
  <c r="H1028" i="3"/>
  <c r="H1036" i="3"/>
  <c r="H1052" i="3"/>
  <c r="H1084" i="3"/>
  <c r="H1092" i="3"/>
  <c r="H1219" i="3"/>
  <c r="H1231" i="3"/>
  <c r="H1310" i="3"/>
  <c r="H1322" i="3"/>
  <c r="H1334" i="3"/>
  <c r="H1338" i="3"/>
  <c r="H1354" i="3"/>
  <c r="H1362" i="3"/>
  <c r="H1366" i="3"/>
  <c r="H1370" i="3"/>
  <c r="H1378" i="3"/>
  <c r="H1460" i="3"/>
  <c r="H1464" i="3"/>
  <c r="H1524" i="3"/>
  <c r="H1544" i="3"/>
  <c r="H1548" i="3"/>
  <c r="H1556" i="3"/>
  <c r="H1560" i="3"/>
  <c r="H1564" i="3"/>
  <c r="H1572" i="3"/>
  <c r="H1619" i="3"/>
  <c r="H1647" i="3"/>
  <c r="H1678" i="3"/>
  <c r="H1745" i="3"/>
  <c r="H1800" i="3"/>
  <c r="H1804" i="3"/>
  <c r="H1836" i="3"/>
  <c r="H1840" i="3"/>
  <c r="H1860" i="3"/>
  <c r="H1868" i="3"/>
  <c r="H1970" i="3"/>
  <c r="H1974" i="3"/>
  <c r="H1978" i="3"/>
  <c r="H1997" i="3"/>
  <c r="H2032" i="3"/>
  <c r="H2111" i="3"/>
  <c r="H2130" i="3"/>
  <c r="H2142" i="3"/>
  <c r="H2146" i="3"/>
  <c r="H2200" i="3"/>
  <c r="H2263" i="3"/>
  <c r="H2271" i="3"/>
  <c r="H2275" i="3"/>
  <c r="H2283" i="3"/>
  <c r="H2322" i="3"/>
  <c r="H2389" i="3"/>
  <c r="H2579" i="3"/>
  <c r="H2591" i="3"/>
  <c r="H2603" i="3"/>
  <c r="H2607" i="3"/>
  <c r="H2611" i="3"/>
  <c r="H2615" i="3"/>
  <c r="H2619" i="3"/>
  <c r="H2623" i="3"/>
  <c r="H2639" i="3"/>
  <c r="H2647" i="3"/>
  <c r="H2663" i="3"/>
  <c r="H3001" i="3"/>
  <c r="H1116" i="3"/>
  <c r="H1124" i="3"/>
  <c r="H1144" i="3"/>
  <c r="H1267" i="3"/>
  <c r="H1406" i="3"/>
  <c r="H1410" i="3"/>
  <c r="H1584" i="3"/>
  <c r="H1588" i="3"/>
  <c r="H1592" i="3"/>
  <c r="H1596" i="3"/>
  <c r="H1600" i="3"/>
  <c r="H1620" i="3"/>
  <c r="H1628" i="3"/>
  <c r="H1659" i="3"/>
  <c r="H1671" i="3"/>
  <c r="H1738" i="3"/>
  <c r="H1761" i="3"/>
  <c r="H1880" i="3"/>
  <c r="H1884" i="3"/>
  <c r="H1896" i="3"/>
  <c r="H1943" i="3"/>
  <c r="H1967" i="3"/>
  <c r="H2060" i="3"/>
  <c r="H2123" i="3"/>
  <c r="H2170" i="3"/>
  <c r="H2178" i="3"/>
  <c r="H2244" i="3"/>
  <c r="H2350" i="3"/>
  <c r="H2370" i="3"/>
  <c r="H2417" i="3"/>
  <c r="H2421" i="3"/>
  <c r="H2425" i="3"/>
  <c r="H2429" i="3"/>
  <c r="H2433" i="3"/>
  <c r="H2456" i="3"/>
  <c r="H2464" i="3"/>
  <c r="H2468" i="3"/>
  <c r="D32" i="2"/>
  <c r="K36" i="2"/>
  <c r="H922" i="3"/>
  <c r="H926" i="3"/>
  <c r="H934" i="3"/>
  <c r="H997" i="3"/>
  <c r="H1017" i="3"/>
  <c r="H1041" i="3"/>
  <c r="H1049" i="3"/>
  <c r="H1085" i="3"/>
  <c r="H1172" i="3"/>
  <c r="H1327" i="3"/>
  <c r="H1339" i="3"/>
  <c r="H1343" i="3"/>
  <c r="H1363" i="3"/>
  <c r="H1371" i="3"/>
  <c r="H1375" i="3"/>
  <c r="H1418" i="3"/>
  <c r="H1437" i="3"/>
  <c r="H1509" i="3"/>
  <c r="H1513" i="3"/>
  <c r="H1517" i="3"/>
  <c r="H1533" i="3"/>
  <c r="H1549" i="3"/>
  <c r="H1577" i="3"/>
  <c r="H1754" i="3"/>
  <c r="H1773" i="3"/>
  <c r="H1777" i="3"/>
  <c r="H1797" i="3"/>
  <c r="H1841" i="3"/>
  <c r="H1845" i="3"/>
  <c r="H1849" i="3"/>
  <c r="H1857" i="3"/>
  <c r="H1865" i="3"/>
  <c r="H1912" i="3"/>
  <c r="H1979" i="3"/>
  <c r="H1998" i="3"/>
  <c r="H2029" i="3"/>
  <c r="H2033" i="3"/>
  <c r="H2096" i="3"/>
  <c r="H2100" i="3"/>
  <c r="H2139" i="3"/>
  <c r="H2260" i="3"/>
  <c r="H2272" i="3"/>
  <c r="H2323" i="3"/>
  <c r="H2335" i="3"/>
  <c r="H2480" i="3"/>
  <c r="H2512" i="3"/>
  <c r="H2552" i="3"/>
  <c r="H2588" i="3"/>
  <c r="H2592" i="3"/>
  <c r="H2596" i="3"/>
  <c r="H2600" i="3"/>
  <c r="H2616" i="3"/>
  <c r="H2620" i="3"/>
  <c r="H2640" i="3"/>
  <c r="H2727" i="3"/>
  <c r="H2823" i="3"/>
  <c r="H2827" i="3"/>
  <c r="H2970" i="3"/>
  <c r="H144" i="3"/>
  <c r="H148" i="3"/>
  <c r="H152" i="3"/>
  <c r="H160" i="3"/>
  <c r="H164" i="3"/>
  <c r="H172" i="3"/>
  <c r="H176" i="3"/>
  <c r="H180" i="3"/>
  <c r="H184" i="3"/>
  <c r="H188" i="3"/>
  <c r="H232" i="3"/>
  <c r="H236" i="3"/>
  <c r="H244" i="3"/>
  <c r="H248" i="3"/>
  <c r="H252" i="3"/>
  <c r="H256" i="3"/>
  <c r="H260" i="3"/>
  <c r="H268" i="3"/>
  <c r="H272" i="3"/>
  <c r="H280" i="3"/>
  <c r="H284" i="3"/>
  <c r="H288" i="3"/>
  <c r="H292" i="3"/>
  <c r="H296" i="3"/>
  <c r="H759" i="3"/>
  <c r="H771" i="3"/>
  <c r="H783" i="3"/>
  <c r="H795" i="3"/>
  <c r="H807" i="3"/>
  <c r="H819" i="3"/>
  <c r="H831" i="3"/>
  <c r="H843" i="3"/>
  <c r="H855" i="3"/>
  <c r="H867" i="3"/>
  <c r="H954" i="3"/>
  <c r="H1125" i="3"/>
  <c r="H1141" i="3"/>
  <c r="H1185" i="3"/>
  <c r="H1280" i="3"/>
  <c r="H1284" i="3"/>
  <c r="H1304" i="3"/>
  <c r="H1399" i="3"/>
  <c r="H1430" i="3"/>
  <c r="H1434" i="3"/>
  <c r="H1589" i="3"/>
  <c r="H1621" i="3"/>
  <c r="H1625" i="3"/>
  <c r="H1641" i="3"/>
  <c r="H1668" i="3"/>
  <c r="H1672" i="3"/>
  <c r="H1715" i="3"/>
  <c r="H1743" i="3"/>
  <c r="H1881" i="3"/>
  <c r="H1928" i="3"/>
  <c r="H1952" i="3"/>
  <c r="H1956" i="3"/>
  <c r="H1960" i="3"/>
  <c r="H2010" i="3"/>
  <c r="H2018" i="3"/>
  <c r="H2022" i="3"/>
  <c r="H2120" i="3"/>
  <c r="H2175" i="3"/>
  <c r="H2245" i="3"/>
  <c r="H2371" i="3"/>
  <c r="H2410" i="3"/>
  <c r="H2422" i="3"/>
  <c r="H2430" i="3"/>
  <c r="H2438" i="3"/>
  <c r="H2457" i="3"/>
  <c r="H2477" i="3"/>
  <c r="H2485" i="3"/>
  <c r="H2497" i="3"/>
  <c r="H2561" i="3"/>
  <c r="H2573" i="3"/>
  <c r="H2724" i="3"/>
  <c r="H2732" i="3"/>
  <c r="H2744" i="3"/>
  <c r="H2919" i="3"/>
  <c r="H2967" i="3"/>
  <c r="H2971" i="3"/>
  <c r="H2975" i="3"/>
  <c r="H2979" i="3"/>
  <c r="D7" i="2"/>
  <c r="H911" i="3"/>
  <c r="H915" i="3"/>
  <c r="H927" i="3"/>
  <c r="H935" i="3"/>
  <c r="L27" i="2"/>
  <c r="L36" i="2"/>
  <c r="H24" i="3"/>
  <c r="H245" i="3"/>
  <c r="H696" i="3"/>
  <c r="H708" i="3"/>
  <c r="H720" i="3"/>
  <c r="H732" i="3"/>
  <c r="H744" i="3"/>
  <c r="H756" i="3"/>
  <c r="H768" i="3"/>
  <c r="H780" i="3"/>
  <c r="H792" i="3"/>
  <c r="H804" i="3"/>
  <c r="H816" i="3"/>
  <c r="H828" i="3"/>
  <c r="H840" i="3"/>
  <c r="H852" i="3"/>
  <c r="H864" i="3"/>
  <c r="H939" i="3"/>
  <c r="H1408" i="3"/>
  <c r="H2976" i="3"/>
  <c r="M11" i="2"/>
  <c r="L20" i="2"/>
  <c r="J23" i="2"/>
  <c r="N27" i="2"/>
  <c r="P32" i="2"/>
  <c r="H951" i="3"/>
  <c r="H959" i="3"/>
  <c r="H963" i="3"/>
  <c r="K11" i="2"/>
  <c r="Q24" i="2"/>
  <c r="R2" i="2"/>
  <c r="O11" i="2"/>
  <c r="R18" i="2"/>
  <c r="P27" i="2"/>
  <c r="R32" i="2"/>
  <c r="N35" i="2"/>
  <c r="H545" i="3"/>
  <c r="H553" i="3"/>
  <c r="H557" i="3"/>
  <c r="H565" i="3"/>
  <c r="H569" i="3"/>
  <c r="H581" i="3"/>
  <c r="H589" i="3"/>
  <c r="H593" i="3"/>
  <c r="H601" i="3"/>
  <c r="H605" i="3"/>
  <c r="H613" i="3"/>
  <c r="H617" i="3"/>
  <c r="H625" i="3"/>
  <c r="H629" i="3"/>
  <c r="H637" i="3"/>
  <c r="H641" i="3"/>
  <c r="H649" i="3"/>
  <c r="H653" i="3"/>
  <c r="H661" i="3"/>
  <c r="H665" i="3"/>
  <c r="H673" i="3"/>
  <c r="H677" i="3"/>
  <c r="H685" i="3"/>
  <c r="H689" i="3"/>
  <c r="H697" i="3"/>
  <c r="H701" i="3"/>
  <c r="H709" i="3"/>
  <c r="H713" i="3"/>
  <c r="H721" i="3"/>
  <c r="H857" i="3"/>
  <c r="H865" i="3"/>
  <c r="H869" i="3"/>
  <c r="H940" i="3"/>
  <c r="H944" i="3"/>
  <c r="H971" i="3"/>
  <c r="H983" i="3"/>
  <c r="H991" i="3"/>
  <c r="K27" i="2"/>
  <c r="J14" i="2"/>
  <c r="L7" i="2"/>
  <c r="P11" i="2"/>
  <c r="L14" i="2"/>
  <c r="N20" i="2"/>
  <c r="M23" i="2"/>
  <c r="L33" i="2"/>
  <c r="C35" i="2"/>
  <c r="H119" i="3"/>
  <c r="N36" i="2"/>
  <c r="H461" i="3"/>
  <c r="Q11" i="2"/>
  <c r="N14" i="2"/>
  <c r="I18" i="2"/>
  <c r="P20" i="2"/>
  <c r="O23" i="2"/>
  <c r="M28" i="2"/>
  <c r="D33" i="2"/>
  <c r="D35" i="2"/>
  <c r="M39" i="2"/>
  <c r="Q35" i="2"/>
  <c r="M42" i="2"/>
  <c r="H211" i="3"/>
  <c r="H215" i="3"/>
  <c r="H223" i="3"/>
  <c r="H358" i="3"/>
  <c r="H362" i="3"/>
  <c r="H370" i="3"/>
  <c r="H374" i="3"/>
  <c r="H378" i="3"/>
  <c r="H382" i="3"/>
  <c r="H386" i="3"/>
  <c r="H885" i="3"/>
  <c r="H897" i="3"/>
  <c r="H913" i="3"/>
  <c r="H925" i="3"/>
  <c r="H929" i="3"/>
  <c r="H968" i="3"/>
  <c r="H995" i="3"/>
  <c r="R4" i="2"/>
  <c r="N7" i="2"/>
  <c r="N11" i="2"/>
  <c r="R11" i="2"/>
  <c r="M13" i="2"/>
  <c r="P14" i="2"/>
  <c r="D28" i="2"/>
  <c r="J33" i="2"/>
  <c r="H3" i="3"/>
  <c r="H22" i="3"/>
  <c r="H235" i="3"/>
  <c r="H239" i="3"/>
  <c r="H263" i="3"/>
  <c r="H271" i="3"/>
  <c r="H275" i="3"/>
  <c r="H299" i="3"/>
  <c r="H307" i="3"/>
  <c r="H311" i="3"/>
  <c r="H319" i="3"/>
  <c r="H323" i="3"/>
  <c r="H331" i="3"/>
  <c r="H394" i="3"/>
  <c r="H398" i="3"/>
  <c r="H406" i="3"/>
  <c r="H430" i="3"/>
  <c r="H434" i="3"/>
  <c r="H442" i="3"/>
  <c r="H446" i="3"/>
  <c r="H450" i="3"/>
  <c r="H454" i="3"/>
  <c r="H458" i="3"/>
  <c r="H482" i="3"/>
  <c r="H486" i="3"/>
  <c r="H490" i="3"/>
  <c r="H494" i="3"/>
  <c r="H502" i="3"/>
  <c r="H506" i="3"/>
  <c r="H514" i="3"/>
  <c r="H518" i="3"/>
  <c r="H526" i="3"/>
  <c r="H530" i="3"/>
  <c r="H862" i="3"/>
  <c r="H866" i="3"/>
  <c r="H874" i="3"/>
  <c r="H949" i="3"/>
  <c r="H976" i="3"/>
  <c r="J28" i="2"/>
  <c r="I35" i="2"/>
  <c r="L28" i="2"/>
  <c r="N33" i="2"/>
  <c r="J35" i="2"/>
  <c r="H15" i="3"/>
  <c r="H38" i="3"/>
  <c r="H53" i="3"/>
  <c r="H85" i="3"/>
  <c r="H89" i="3"/>
  <c r="H97" i="3"/>
  <c r="H371" i="3"/>
  <c r="H379" i="3"/>
  <c r="H383" i="3"/>
  <c r="H894" i="3"/>
  <c r="H953" i="3"/>
  <c r="H957" i="3"/>
  <c r="C11" i="2"/>
  <c r="P18" i="2"/>
  <c r="M27" i="2"/>
  <c r="Q7" i="2"/>
  <c r="O13" i="2"/>
  <c r="C24" i="2"/>
  <c r="M24" i="2"/>
  <c r="L35" i="2"/>
  <c r="H4" i="3"/>
  <c r="H19" i="3"/>
  <c r="D2" i="2"/>
  <c r="H875" i="3"/>
  <c r="H883" i="3"/>
  <c r="H914" i="3"/>
  <c r="H918" i="3"/>
  <c r="H930" i="3"/>
  <c r="H969" i="3"/>
  <c r="H985" i="3"/>
  <c r="R35" i="2"/>
  <c r="K14" i="2"/>
  <c r="L17" i="2"/>
  <c r="N23" i="2"/>
  <c r="H8" i="3"/>
  <c r="H31" i="3"/>
  <c r="H35" i="3"/>
  <c r="H54" i="3"/>
  <c r="H58" i="3"/>
  <c r="H62" i="3"/>
  <c r="H70" i="3"/>
  <c r="H74" i="3"/>
  <c r="H82" i="3"/>
  <c r="H173" i="3"/>
  <c r="H181" i="3"/>
  <c r="H185" i="3"/>
  <c r="H193" i="3"/>
  <c r="H197" i="3"/>
  <c r="H205" i="3"/>
  <c r="H352" i="3"/>
  <c r="H407" i="3"/>
  <c r="L39" i="2"/>
  <c r="C2" i="2"/>
  <c r="H887" i="3"/>
  <c r="H895" i="3"/>
  <c r="H958" i="3"/>
  <c r="H962" i="3"/>
  <c r="H2321" i="3"/>
  <c r="H2646" i="3"/>
  <c r="H2227" i="3"/>
  <c r="H2290" i="3"/>
  <c r="H2404" i="3"/>
  <c r="H1895" i="3"/>
  <c r="H1749" i="3"/>
  <c r="H1474" i="3"/>
  <c r="H1096" i="3"/>
  <c r="H1629" i="3"/>
  <c r="H1637" i="3"/>
  <c r="H1730" i="3"/>
  <c r="H2177" i="3"/>
  <c r="H2471" i="3"/>
  <c r="H1594" i="3"/>
  <c r="H1707" i="3"/>
  <c r="H1955" i="3"/>
  <c r="H2154" i="3"/>
  <c r="H1101" i="3"/>
  <c r="H1295" i="3"/>
  <c r="H1575" i="3"/>
  <c r="H1002" i="3"/>
  <c r="H1089" i="3"/>
  <c r="H1583" i="3"/>
  <c r="H1692" i="3"/>
  <c r="H1696" i="3"/>
  <c r="H1940" i="3"/>
  <c r="H2568" i="3"/>
  <c r="H2763" i="3"/>
  <c r="H1026" i="3"/>
  <c r="H1319" i="3"/>
  <c r="H1677" i="3"/>
  <c r="H1802" i="3"/>
  <c r="H2085" i="3"/>
  <c r="H2066" i="3"/>
  <c r="H2105" i="3"/>
  <c r="H2525" i="3"/>
  <c r="H2529" i="3"/>
  <c r="H2533" i="3"/>
  <c r="H2537" i="3"/>
  <c r="H2549" i="3"/>
  <c r="H2688" i="3"/>
  <c r="H2716" i="3"/>
  <c r="H1066" i="3"/>
  <c r="H1288" i="3"/>
  <c r="H1925" i="3"/>
  <c r="H1011" i="3"/>
  <c r="H1186" i="3"/>
  <c r="H1190" i="3"/>
  <c r="H1214" i="3"/>
  <c r="H1478" i="3"/>
  <c r="H1494" i="3"/>
  <c r="H1640" i="3"/>
  <c r="H1655" i="3"/>
  <c r="H1902" i="3"/>
  <c r="H2313" i="3"/>
  <c r="H2669" i="3"/>
  <c r="H2673" i="3"/>
  <c r="H1700" i="3"/>
  <c r="H1814" i="3"/>
  <c r="H2255" i="3"/>
  <c r="H2306" i="3"/>
  <c r="H2988" i="3"/>
  <c r="H1136" i="3"/>
  <c r="H1300" i="3"/>
  <c r="H1355" i="3"/>
  <c r="H1409" i="3"/>
  <c r="H1451" i="3"/>
  <c r="H1514" i="3"/>
  <c r="H1568" i="3"/>
  <c r="H1926" i="3"/>
  <c r="H1991" i="3"/>
  <c r="H2025" i="3"/>
  <c r="H2063" i="3"/>
  <c r="H2147" i="3"/>
  <c r="H2216" i="3"/>
  <c r="H2240" i="3"/>
  <c r="H2367" i="3"/>
  <c r="H2401" i="3"/>
  <c r="H2530" i="3"/>
  <c r="H2627" i="3"/>
  <c r="H2631" i="3"/>
  <c r="H2674" i="3"/>
  <c r="H2697" i="3"/>
  <c r="H2721" i="3"/>
  <c r="H2740" i="3"/>
  <c r="H2839" i="3"/>
  <c r="H2910" i="3"/>
  <c r="H2914" i="3"/>
  <c r="H2918" i="3"/>
  <c r="H2961" i="3"/>
  <c r="H2973" i="3"/>
  <c r="H2977" i="3"/>
  <c r="H1059" i="3"/>
  <c r="H1133" i="3"/>
  <c r="H1156" i="3"/>
  <c r="H1184" i="3"/>
  <c r="H1277" i="3"/>
  <c r="H1289" i="3"/>
  <c r="H1344" i="3"/>
  <c r="H1348" i="3"/>
  <c r="H1352" i="3"/>
  <c r="H1425" i="3"/>
  <c r="H1429" i="3"/>
  <c r="H1440" i="3"/>
  <c r="H1448" i="3"/>
  <c r="H1491" i="3"/>
  <c r="H1495" i="3"/>
  <c r="H1534" i="3"/>
  <c r="H1545" i="3"/>
  <c r="H1557" i="3"/>
  <c r="H1603" i="3"/>
  <c r="H1607" i="3"/>
  <c r="H1611" i="3"/>
  <c r="H1615" i="3"/>
  <c r="H1649" i="3"/>
  <c r="H1660" i="3"/>
  <c r="H1727" i="3"/>
  <c r="H1769" i="3"/>
  <c r="H1815" i="3"/>
  <c r="H1819" i="3"/>
  <c r="H1842" i="3"/>
  <c r="H1854" i="3"/>
  <c r="H1858" i="3"/>
  <c r="H1907" i="3"/>
  <c r="H1911" i="3"/>
  <c r="H1988" i="3"/>
  <c r="H1995" i="3"/>
  <c r="H2014" i="3"/>
  <c r="H2075" i="3"/>
  <c r="H2090" i="3"/>
  <c r="H2110" i="3"/>
  <c r="H2121" i="3"/>
  <c r="H2136" i="3"/>
  <c r="H2151" i="3"/>
  <c r="H2163" i="3"/>
  <c r="H2167" i="3"/>
  <c r="H2190" i="3"/>
  <c r="H2256" i="3"/>
  <c r="H2311" i="3"/>
  <c r="H2364" i="3"/>
  <c r="H2375" i="3"/>
  <c r="H2437" i="3"/>
  <c r="H2441" i="3"/>
  <c r="H2484" i="3"/>
  <c r="H2562" i="3"/>
  <c r="H2566" i="3"/>
  <c r="H2585" i="3"/>
  <c r="H2589" i="3"/>
  <c r="H2608" i="3"/>
  <c r="H2682" i="3"/>
  <c r="H2725" i="3"/>
  <c r="H2768" i="3"/>
  <c r="H2772" i="3"/>
  <c r="H2776" i="3"/>
  <c r="H2780" i="3"/>
  <c r="H2859" i="3"/>
  <c r="H2863" i="3"/>
  <c r="H2871" i="3"/>
  <c r="H2922" i="3"/>
  <c r="H2926" i="3"/>
  <c r="H2993" i="3"/>
  <c r="H2997" i="3"/>
  <c r="H1095" i="3"/>
  <c r="H1149" i="3"/>
  <c r="H1165" i="3"/>
  <c r="H1196" i="3"/>
  <c r="H1309" i="3"/>
  <c r="H1317" i="3"/>
  <c r="H1321" i="3"/>
  <c r="H1329" i="3"/>
  <c r="H1333" i="3"/>
  <c r="H1337" i="3"/>
  <c r="H1372" i="3"/>
  <c r="H1468" i="3"/>
  <c r="H1538" i="3"/>
  <c r="H1664" i="3"/>
  <c r="H1694" i="3"/>
  <c r="H1862" i="3"/>
  <c r="H1904" i="3"/>
  <c r="H1923" i="3"/>
  <c r="H1953" i="3"/>
  <c r="H2064" i="3"/>
  <c r="H2144" i="3"/>
  <c r="H2209" i="3"/>
  <c r="H2213" i="3"/>
  <c r="H2225" i="3"/>
  <c r="H2268" i="3"/>
  <c r="H2349" i="3"/>
  <c r="H2368" i="3"/>
  <c r="H2372" i="3"/>
  <c r="H2706" i="3"/>
  <c r="H2745" i="3"/>
  <c r="H2757" i="3"/>
  <c r="H2765" i="3"/>
  <c r="H2832" i="3"/>
  <c r="H2836" i="3"/>
  <c r="H2915" i="3"/>
  <c r="H2958" i="3"/>
  <c r="H2974" i="3"/>
  <c r="H2978" i="3"/>
  <c r="H1247" i="3"/>
  <c r="H1255" i="3"/>
  <c r="H1263" i="3"/>
  <c r="H1286" i="3"/>
  <c r="H1290" i="3"/>
  <c r="H1294" i="3"/>
  <c r="H1349" i="3"/>
  <c r="H1441" i="3"/>
  <c r="H1484" i="3"/>
  <c r="H1496" i="3"/>
  <c r="H1500" i="3"/>
  <c r="H1550" i="3"/>
  <c r="H1558" i="3"/>
  <c r="H1616" i="3"/>
  <c r="H1631" i="3"/>
  <c r="H1698" i="3"/>
  <c r="H1702" i="3"/>
  <c r="H1732" i="3"/>
  <c r="H1751" i="3"/>
  <c r="H1770" i="3"/>
  <c r="H1781" i="3"/>
  <c r="H1812" i="3"/>
  <c r="H1824" i="3"/>
  <c r="H1851" i="3"/>
  <c r="H1855" i="3"/>
  <c r="H1878" i="3"/>
  <c r="H1916" i="3"/>
  <c r="H1920" i="3"/>
  <c r="H1935" i="3"/>
  <c r="H1973" i="3"/>
  <c r="H1996" i="3"/>
  <c r="H2007" i="3"/>
  <c r="H2011" i="3"/>
  <c r="H2019" i="3"/>
  <c r="H2038" i="3"/>
  <c r="H2057" i="3"/>
  <c r="H2099" i="3"/>
  <c r="H2129" i="3"/>
  <c r="H2164" i="3"/>
  <c r="H2187" i="3"/>
  <c r="H2253" i="3"/>
  <c r="H2257" i="3"/>
  <c r="H2288" i="3"/>
  <c r="H2357" i="3"/>
  <c r="H2473" i="3"/>
  <c r="H2555" i="3"/>
  <c r="H2636" i="3"/>
  <c r="H2876" i="3"/>
  <c r="H2884" i="3"/>
  <c r="H2888" i="3"/>
  <c r="H2982" i="3"/>
  <c r="H2986" i="3"/>
  <c r="H2990" i="3"/>
  <c r="H2998" i="3"/>
  <c r="H1208" i="3"/>
  <c r="H1392" i="3"/>
  <c r="H1457" i="3"/>
  <c r="H1465" i="3"/>
  <c r="H1504" i="3"/>
  <c r="H1512" i="3"/>
  <c r="H1516" i="3"/>
  <c r="H1578" i="3"/>
  <c r="H1643" i="3"/>
  <c r="H1654" i="3"/>
  <c r="H1665" i="3"/>
  <c r="H1774" i="3"/>
  <c r="H1867" i="3"/>
  <c r="H1886" i="3"/>
  <c r="H1939" i="3"/>
  <c r="H1950" i="3"/>
  <c r="H1962" i="3"/>
  <c r="H2065" i="3"/>
  <c r="H2149" i="3"/>
  <c r="H2176" i="3"/>
  <c r="H2238" i="3"/>
  <c r="H2277" i="3"/>
  <c r="H2281" i="3"/>
  <c r="H2316" i="3"/>
  <c r="H2403" i="3"/>
  <c r="H2516" i="3"/>
  <c r="H2520" i="3"/>
  <c r="H2524" i="3"/>
  <c r="H2536" i="3"/>
  <c r="H2540" i="3"/>
  <c r="H2571" i="3"/>
  <c r="H2598" i="3"/>
  <c r="H2664" i="3"/>
  <c r="H2707" i="3"/>
  <c r="H2730" i="3"/>
  <c r="H2781" i="3"/>
  <c r="H2817" i="3"/>
  <c r="H2829" i="3"/>
  <c r="H2896" i="3"/>
  <c r="H2900" i="3"/>
  <c r="H2904" i="3"/>
  <c r="H2935" i="3"/>
  <c r="H2943" i="3"/>
  <c r="H2955" i="3"/>
  <c r="H2963" i="3"/>
  <c r="H3002" i="3"/>
  <c r="H1111" i="3"/>
  <c r="H1123" i="3"/>
  <c r="H1150" i="3"/>
  <c r="H1154" i="3"/>
  <c r="H1220" i="3"/>
  <c r="H1228" i="3"/>
  <c r="H1236" i="3"/>
  <c r="H1240" i="3"/>
  <c r="H1244" i="3"/>
  <c r="H1275" i="3"/>
  <c r="H1279" i="3"/>
  <c r="H1006" i="3"/>
  <c r="H1010" i="3"/>
  <c r="H1014" i="3"/>
  <c r="H1057" i="3"/>
  <c r="H1100" i="3"/>
  <c r="H1127" i="3"/>
  <c r="H1131" i="3"/>
  <c r="H1174" i="3"/>
  <c r="H1201" i="3"/>
  <c r="H1252" i="3"/>
  <c r="H1256" i="3"/>
  <c r="H1283" i="3"/>
  <c r="H1291" i="3"/>
  <c r="H1423" i="3"/>
  <c r="H1438" i="3"/>
  <c r="H1501" i="3"/>
  <c r="H1520" i="3"/>
  <c r="H1532" i="3"/>
  <c r="H1563" i="3"/>
  <c r="H1601" i="3"/>
  <c r="H1617" i="3"/>
  <c r="H1658" i="3"/>
  <c r="H1673" i="3"/>
  <c r="H1714" i="3"/>
  <c r="H1722" i="3"/>
  <c r="H1748" i="3"/>
  <c r="H1786" i="3"/>
  <c r="H1821" i="3"/>
  <c r="H1844" i="3"/>
  <c r="H1848" i="3"/>
  <c r="H1852" i="3"/>
  <c r="H1875" i="3"/>
  <c r="H1917" i="3"/>
  <c r="H1921" i="3"/>
  <c r="H2016" i="3"/>
  <c r="H2020" i="3"/>
  <c r="H2088" i="3"/>
  <c r="H2126" i="3"/>
  <c r="H2153" i="3"/>
  <c r="H2165" i="3"/>
  <c r="H2173" i="3"/>
  <c r="H2180" i="3"/>
  <c r="H2242" i="3"/>
  <c r="H2246" i="3"/>
  <c r="H2250" i="3"/>
  <c r="H2297" i="3"/>
  <c r="H2324" i="3"/>
  <c r="H2458" i="3"/>
  <c r="H2482" i="3"/>
  <c r="H2556" i="3"/>
  <c r="H2564" i="3"/>
  <c r="H2610" i="3"/>
  <c r="H2653" i="3"/>
  <c r="H2672" i="3"/>
  <c r="H2676" i="3"/>
  <c r="H2680" i="3"/>
  <c r="H2684" i="3"/>
  <c r="H2735" i="3"/>
  <c r="H2774" i="3"/>
  <c r="H2786" i="3"/>
  <c r="H2790" i="3"/>
  <c r="H2802" i="3"/>
  <c r="H2865" i="3"/>
  <c r="H2881" i="3"/>
  <c r="H2991" i="3"/>
  <c r="H2626" i="3"/>
  <c r="H2630" i="3"/>
  <c r="H2708" i="3"/>
  <c r="H2712" i="3"/>
  <c r="H2822" i="3"/>
  <c r="H2830" i="3"/>
  <c r="H2834" i="3"/>
  <c r="H2897" i="3"/>
  <c r="H2944" i="3"/>
  <c r="H2948" i="3"/>
  <c r="H2952" i="3"/>
  <c r="H2956" i="3"/>
  <c r="H2960" i="3"/>
  <c r="H14" i="3"/>
  <c r="H43" i="3"/>
  <c r="H73" i="3"/>
  <c r="H77" i="3"/>
  <c r="H124" i="3"/>
  <c r="H128" i="3"/>
  <c r="H136" i="3"/>
  <c r="H199" i="3"/>
  <c r="H203" i="3"/>
  <c r="H250" i="3"/>
  <c r="H254" i="3"/>
  <c r="H262" i="3"/>
  <c r="H266" i="3"/>
  <c r="H270" i="3"/>
  <c r="H274" i="3"/>
  <c r="H278" i="3"/>
  <c r="H325" i="3"/>
  <c r="H329" i="3"/>
  <c r="K20" i="2"/>
  <c r="Q36" i="2"/>
  <c r="H547" i="3"/>
  <c r="H551" i="3"/>
  <c r="H559" i="3"/>
  <c r="H563" i="3"/>
  <c r="H571" i="3"/>
  <c r="H575" i="3"/>
  <c r="H583" i="3"/>
  <c r="H587" i="3"/>
  <c r="H595" i="3"/>
  <c r="H599" i="3"/>
  <c r="H607" i="3"/>
  <c r="H611" i="3"/>
  <c r="H619" i="3"/>
  <c r="H623" i="3"/>
  <c r="H631" i="3"/>
  <c r="H635" i="3"/>
  <c r="H643" i="3"/>
  <c r="H647" i="3"/>
  <c r="H655" i="3"/>
  <c r="H659" i="3"/>
  <c r="H667" i="3"/>
  <c r="H671" i="3"/>
  <c r="H679" i="3"/>
  <c r="H683" i="3"/>
  <c r="D36" i="2"/>
  <c r="H18" i="3"/>
  <c r="H29" i="3"/>
  <c r="H47" i="3"/>
  <c r="M36" i="2"/>
  <c r="H26" i="3"/>
  <c r="H55" i="3"/>
  <c r="H86" i="3"/>
  <c r="H90" i="3"/>
  <c r="H94" i="3"/>
  <c r="H98" i="3"/>
  <c r="H157" i="3"/>
  <c r="H161" i="3"/>
  <c r="H169" i="3"/>
  <c r="H212" i="3"/>
  <c r="H216" i="3"/>
  <c r="H220" i="3"/>
  <c r="H224" i="3"/>
  <c r="H283" i="3"/>
  <c r="H287" i="3"/>
  <c r="H295" i="3"/>
  <c r="H338" i="3"/>
  <c r="H342" i="3"/>
  <c r="H346" i="3"/>
  <c r="H350" i="3"/>
  <c r="H409" i="3"/>
  <c r="H413" i="3"/>
  <c r="H421" i="3"/>
  <c r="H464" i="3"/>
  <c r="H468" i="3"/>
  <c r="H472" i="3"/>
  <c r="H476" i="3"/>
  <c r="H484" i="3"/>
  <c r="H488" i="3"/>
  <c r="H496" i="3"/>
  <c r="H500" i="3"/>
  <c r="H508" i="3"/>
  <c r="H512" i="3"/>
  <c r="H520" i="3"/>
  <c r="H524" i="3"/>
  <c r="H532" i="3"/>
  <c r="N42" i="2"/>
  <c r="D42" i="2"/>
  <c r="H908" i="3"/>
  <c r="K35" i="2"/>
  <c r="H27" i="3"/>
  <c r="H56" i="3"/>
  <c r="H91" i="3"/>
  <c r="H95" i="3"/>
  <c r="H142" i="3"/>
  <c r="H146" i="3"/>
  <c r="H154" i="3"/>
  <c r="H158" i="3"/>
  <c r="H162" i="3"/>
  <c r="H166" i="3"/>
  <c r="H170" i="3"/>
  <c r="H217" i="3"/>
  <c r="H221" i="3"/>
  <c r="H2" i="3"/>
  <c r="B59" i="1"/>
  <c r="B60" i="1"/>
  <c r="H60" i="3"/>
  <c r="H68" i="3"/>
  <c r="H72" i="3"/>
  <c r="H76" i="3"/>
  <c r="H80" i="3"/>
  <c r="H127" i="3"/>
  <c r="H131" i="3"/>
  <c r="H265" i="3"/>
  <c r="H269" i="3"/>
  <c r="H277" i="3"/>
  <c r="H320" i="3"/>
  <c r="H324" i="3"/>
  <c r="H328" i="3"/>
  <c r="H332" i="3"/>
  <c r="H57" i="3"/>
  <c r="H88" i="3"/>
  <c r="H92" i="3"/>
  <c r="H100" i="3"/>
  <c r="H155" i="3"/>
  <c r="H163" i="3"/>
  <c r="H167" i="3"/>
  <c r="H214" i="3"/>
  <c r="H218" i="3"/>
  <c r="H226" i="3"/>
  <c r="H289" i="3"/>
  <c r="H293" i="3"/>
  <c r="H340" i="3"/>
  <c r="H344" i="3"/>
  <c r="H538" i="3"/>
  <c r="H542" i="3"/>
  <c r="H550" i="3"/>
  <c r="H554" i="3"/>
  <c r="H562" i="3"/>
  <c r="H566" i="3"/>
  <c r="H574" i="3"/>
  <c r="H578" i="3"/>
  <c r="H586" i="3"/>
  <c r="H590" i="3"/>
  <c r="H598" i="3"/>
  <c r="H602" i="3"/>
  <c r="H610" i="3"/>
  <c r="H614" i="3"/>
  <c r="H941" i="3"/>
  <c r="N40" i="2"/>
  <c r="H10" i="3"/>
  <c r="H21" i="3"/>
  <c r="H39" i="3"/>
  <c r="H50" i="3"/>
  <c r="H61" i="3"/>
  <c r="H104" i="3"/>
  <c r="H108" i="3"/>
  <c r="H112" i="3"/>
  <c r="H116" i="3"/>
  <c r="H175" i="3"/>
  <c r="H179" i="3"/>
  <c r="H187" i="3"/>
  <c r="H230" i="3"/>
  <c r="H234" i="3"/>
  <c r="H238" i="3"/>
  <c r="H242" i="3"/>
  <c r="H301" i="3"/>
  <c r="H305" i="3"/>
  <c r="H313" i="3"/>
  <c r="H376" i="3"/>
  <c r="H380" i="3"/>
  <c r="H388" i="3"/>
  <c r="H427" i="3"/>
  <c r="H431" i="3"/>
  <c r="H439" i="3"/>
  <c r="H536" i="3"/>
  <c r="H544" i="3"/>
  <c r="H548" i="3"/>
  <c r="H556" i="3"/>
  <c r="H560" i="3"/>
  <c r="H568" i="3"/>
  <c r="H572" i="3"/>
  <c r="H580" i="3"/>
  <c r="H584" i="3"/>
  <c r="H592" i="3"/>
  <c r="H596" i="3"/>
  <c r="H604" i="3"/>
  <c r="H608" i="3"/>
  <c r="H616" i="3"/>
  <c r="H620" i="3"/>
  <c r="H628" i="3"/>
  <c r="H632" i="3"/>
  <c r="H640" i="3"/>
  <c r="H644" i="3"/>
  <c r="H652" i="3"/>
  <c r="H656" i="3"/>
  <c r="H664" i="3"/>
  <c r="H668" i="3"/>
  <c r="H676" i="3"/>
  <c r="H680" i="3"/>
  <c r="H688" i="3"/>
  <c r="H692" i="3"/>
  <c r="H700" i="3"/>
  <c r="H704" i="3"/>
  <c r="H712" i="3"/>
  <c r="H716" i="3"/>
  <c r="H724" i="3"/>
  <c r="H728" i="3"/>
  <c r="H736" i="3"/>
  <c r="H740" i="3"/>
  <c r="H748" i="3"/>
  <c r="H752" i="3"/>
  <c r="H760" i="3"/>
  <c r="H764" i="3"/>
  <c r="H772" i="3"/>
  <c r="H776" i="3"/>
  <c r="H784" i="3"/>
  <c r="H788" i="3"/>
  <c r="H796" i="3"/>
  <c r="H800" i="3"/>
  <c r="H808" i="3"/>
  <c r="H812" i="3"/>
  <c r="H820" i="3"/>
  <c r="H824" i="3"/>
  <c r="H832" i="3"/>
  <c r="H836" i="3"/>
  <c r="H844" i="3"/>
  <c r="H848" i="3"/>
  <c r="H856" i="3"/>
  <c r="H879" i="3"/>
  <c r="H912" i="3"/>
  <c r="H916" i="3"/>
  <c r="H975" i="3"/>
  <c r="H979" i="3"/>
  <c r="H990" i="3"/>
  <c r="C23" i="2"/>
  <c r="H860" i="3"/>
  <c r="H868" i="3"/>
  <c r="H872" i="3"/>
  <c r="H898" i="3"/>
  <c r="H139" i="3"/>
  <c r="H143" i="3"/>
  <c r="H151" i="3"/>
  <c r="H194" i="3"/>
  <c r="H198" i="3"/>
  <c r="H202" i="3"/>
  <c r="H206" i="3"/>
  <c r="H253" i="3"/>
  <c r="H257" i="3"/>
  <c r="H304" i="3"/>
  <c r="H308" i="3"/>
  <c r="H316" i="3"/>
  <c r="H355" i="3"/>
  <c r="H359" i="3"/>
  <c r="H367" i="3"/>
  <c r="H410" i="3"/>
  <c r="H414" i="3"/>
  <c r="H418" i="3"/>
  <c r="H422" i="3"/>
  <c r="H469" i="3"/>
  <c r="H473" i="3"/>
  <c r="H577" i="3"/>
  <c r="H725" i="3"/>
  <c r="H733" i="3"/>
  <c r="H737" i="3"/>
  <c r="H745" i="3"/>
  <c r="H749" i="3"/>
  <c r="H757" i="3"/>
  <c r="H761" i="3"/>
  <c r="H769" i="3"/>
  <c r="H773" i="3"/>
  <c r="H781" i="3"/>
  <c r="H785" i="3"/>
  <c r="H793" i="3"/>
  <c r="H797" i="3"/>
  <c r="H805" i="3"/>
  <c r="H809" i="3"/>
  <c r="H817" i="3"/>
  <c r="H821" i="3"/>
  <c r="H829" i="3"/>
  <c r="H833" i="3"/>
  <c r="H841" i="3"/>
  <c r="H845" i="3"/>
  <c r="H853" i="3"/>
  <c r="H876" i="3"/>
  <c r="H891" i="3"/>
  <c r="H980" i="3"/>
  <c r="H705" i="3"/>
  <c r="H717" i="3"/>
  <c r="H943" i="3"/>
  <c r="H973" i="3"/>
  <c r="I27" i="2"/>
  <c r="H356" i="3"/>
  <c r="H360" i="3"/>
  <c r="H364" i="3"/>
  <c r="H368" i="3"/>
  <c r="H415" i="3"/>
  <c r="H419" i="3"/>
  <c r="H466" i="3"/>
  <c r="H470" i="3"/>
  <c r="H478" i="3"/>
  <c r="H622" i="3"/>
  <c r="H626" i="3"/>
  <c r="H634" i="3"/>
  <c r="H638" i="3"/>
  <c r="H646" i="3"/>
  <c r="H650" i="3"/>
  <c r="H658" i="3"/>
  <c r="H662" i="3"/>
  <c r="H670" i="3"/>
  <c r="H674" i="3"/>
  <c r="H682" i="3"/>
  <c r="H686" i="3"/>
  <c r="H694" i="3"/>
  <c r="H698" i="3"/>
  <c r="H706" i="3"/>
  <c r="H710" i="3"/>
  <c r="H718" i="3"/>
  <c r="H722" i="3"/>
  <c r="H730" i="3"/>
  <c r="H734" i="3"/>
  <c r="H742" i="3"/>
  <c r="H746" i="3"/>
  <c r="H754" i="3"/>
  <c r="H758" i="3"/>
  <c r="H766" i="3"/>
  <c r="H770" i="3"/>
  <c r="H778" i="3"/>
  <c r="H782" i="3"/>
  <c r="H790" i="3"/>
  <c r="H794" i="3"/>
  <c r="H802" i="3"/>
  <c r="H806" i="3"/>
  <c r="H814" i="3"/>
  <c r="H818" i="3"/>
  <c r="H826" i="3"/>
  <c r="H830" i="3"/>
  <c r="H838" i="3"/>
  <c r="H842" i="3"/>
  <c r="H850" i="3"/>
  <c r="H854" i="3"/>
  <c r="H903" i="3"/>
  <c r="H907" i="3"/>
  <c r="H936" i="3"/>
  <c r="H955" i="3"/>
  <c r="H145" i="3"/>
  <c r="H149" i="3"/>
  <c r="H196" i="3"/>
  <c r="H200" i="3"/>
  <c r="H208" i="3"/>
  <c r="H247" i="3"/>
  <c r="H251" i="3"/>
  <c r="H259" i="3"/>
  <c r="H302" i="3"/>
  <c r="H306" i="3"/>
  <c r="H310" i="3"/>
  <c r="H314" i="3"/>
  <c r="H361" i="3"/>
  <c r="H365" i="3"/>
  <c r="H412" i="3"/>
  <c r="H416" i="3"/>
  <c r="H424" i="3"/>
  <c r="H463" i="3"/>
  <c r="H467" i="3"/>
  <c r="H475" i="3"/>
  <c r="H858" i="3"/>
  <c r="H870" i="3"/>
  <c r="H878" i="3"/>
  <c r="H900" i="3"/>
  <c r="H904" i="3"/>
  <c r="H937" i="3"/>
  <c r="H751" i="3"/>
  <c r="H755" i="3"/>
  <c r="H763" i="3"/>
  <c r="H767" i="3"/>
  <c r="H775" i="3"/>
  <c r="H779" i="3"/>
  <c r="H787" i="3"/>
  <c r="F17" i="2" s="1"/>
  <c r="H791" i="3"/>
  <c r="H799" i="3"/>
  <c r="H803" i="3"/>
  <c r="H811" i="3"/>
  <c r="H815" i="3"/>
  <c r="H823" i="3"/>
  <c r="H827" i="3"/>
  <c r="H835" i="3"/>
  <c r="H839" i="3"/>
  <c r="H847" i="3"/>
  <c r="H851" i="3"/>
  <c r="H886" i="3"/>
  <c r="H919" i="3"/>
  <c r="H952" i="3"/>
  <c r="H699" i="3"/>
  <c r="H711" i="3"/>
  <c r="H723" i="3"/>
  <c r="H735" i="3"/>
  <c r="H747" i="3"/>
  <c r="H859" i="3"/>
  <c r="H863" i="3"/>
  <c r="H871" i="3"/>
  <c r="H901" i="3"/>
  <c r="H966" i="3"/>
  <c r="H970" i="3"/>
  <c r="H984" i="3"/>
  <c r="H988" i="3"/>
  <c r="H981" i="3"/>
  <c r="H873" i="3"/>
  <c r="H877" i="3"/>
  <c r="H881" i="3"/>
  <c r="H888" i="3"/>
  <c r="H892" i="3"/>
  <c r="H906" i="3"/>
  <c r="H910" i="3"/>
  <c r="H924" i="3"/>
  <c r="H928" i="3"/>
  <c r="H942" i="3"/>
  <c r="H946" i="3"/>
  <c r="H960" i="3"/>
  <c r="H964" i="3"/>
  <c r="H978" i="3"/>
  <c r="H982" i="3"/>
  <c r="H996" i="3"/>
  <c r="H1421" i="3"/>
  <c r="H1444" i="3"/>
  <c r="H2135" i="3"/>
  <c r="H2052" i="3"/>
  <c r="H2413" i="3"/>
  <c r="H1785" i="3"/>
  <c r="H1908" i="3"/>
  <c r="H1077" i="3"/>
  <c r="H1108" i="3"/>
  <c r="H1691" i="3"/>
  <c r="H1003" i="3"/>
  <c r="H1007" i="3"/>
  <c r="H1030" i="3"/>
  <c r="H1793" i="3"/>
  <c r="H1536" i="3"/>
  <c r="H1605" i="3"/>
  <c r="H1525" i="3"/>
  <c r="H1529" i="3"/>
  <c r="H1047" i="3"/>
  <c r="H1086" i="3"/>
  <c r="H1380" i="3"/>
  <c r="H1522" i="3"/>
  <c r="H1662" i="3"/>
  <c r="H1737" i="3"/>
  <c r="H1894" i="3"/>
  <c r="H2883" i="3"/>
  <c r="H1079" i="3"/>
  <c r="H1198" i="3"/>
  <c r="H1206" i="3"/>
  <c r="H1210" i="3"/>
  <c r="H1357" i="3"/>
  <c r="H1492" i="3"/>
  <c r="H1507" i="3"/>
  <c r="H1511" i="3"/>
  <c r="H1565" i="3"/>
  <c r="H1569" i="3"/>
  <c r="H1719" i="3"/>
  <c r="H1734" i="3"/>
  <c r="H1760" i="3"/>
  <c r="H1833" i="3"/>
  <c r="H2045" i="3"/>
  <c r="H2793" i="3"/>
  <c r="H1064" i="3"/>
  <c r="H1068" i="3"/>
  <c r="H1072" i="3"/>
  <c r="H1176" i="3"/>
  <c r="H1180" i="3"/>
  <c r="H1195" i="3"/>
  <c r="H1481" i="3"/>
  <c r="H1554" i="3"/>
  <c r="H1634" i="3"/>
  <c r="H1712" i="3"/>
  <c r="H1818" i="3"/>
  <c r="H2285" i="3"/>
  <c r="H1029" i="3"/>
  <c r="H1033" i="3"/>
  <c r="H1037" i="3"/>
  <c r="H1145" i="3"/>
  <c r="H1307" i="3"/>
  <c r="H1311" i="3"/>
  <c r="H1315" i="3"/>
  <c r="H1539" i="3"/>
  <c r="H1608" i="3"/>
  <c r="H1701" i="3"/>
  <c r="H1716" i="3"/>
  <c r="H1053" i="3"/>
  <c r="H1138" i="3"/>
  <c r="H1157" i="3"/>
  <c r="H1169" i="3"/>
  <c r="H1254" i="3"/>
  <c r="H1258" i="3"/>
  <c r="H1262" i="3"/>
  <c r="H1285" i="3"/>
  <c r="H1447" i="3"/>
  <c r="H1547" i="3"/>
  <c r="H1709" i="3"/>
  <c r="H1796" i="3"/>
  <c r="H1941" i="3"/>
  <c r="H2618" i="3"/>
  <c r="H2622" i="3"/>
  <c r="H1259" i="3"/>
  <c r="H1331" i="3"/>
  <c r="H1373" i="3"/>
  <c r="H1580" i="3"/>
  <c r="H1598" i="3"/>
  <c r="H1688" i="3"/>
  <c r="H1742" i="3"/>
  <c r="H2117" i="3"/>
  <c r="H1001" i="3"/>
  <c r="H1016" i="3"/>
  <c r="H1042" i="3"/>
  <c r="H1050" i="3"/>
  <c r="H1065" i="3"/>
  <c r="H1069" i="3"/>
  <c r="H1073" i="3"/>
  <c r="H1080" i="3"/>
  <c r="H1091" i="3"/>
  <c r="H1098" i="3"/>
  <c r="H1113" i="3"/>
  <c r="H1121" i="3"/>
  <c r="H1128" i="3"/>
  <c r="H1132" i="3"/>
  <c r="H1158" i="3"/>
  <c r="H1166" i="3"/>
  <c r="H1177" i="3"/>
  <c r="H1181" i="3"/>
  <c r="H1207" i="3"/>
  <c r="H1211" i="3"/>
  <c r="H1222" i="3"/>
  <c r="H1237" i="3"/>
  <c r="H1248" i="3"/>
  <c r="H1282" i="3"/>
  <c r="H1358" i="3"/>
  <c r="H1411" i="3"/>
  <c r="H1426" i="3"/>
  <c r="H1445" i="3"/>
  <c r="H1452" i="3"/>
  <c r="H1456" i="3"/>
  <c r="H1463" i="3"/>
  <c r="H1471" i="3"/>
  <c r="H1486" i="3"/>
  <c r="H1493" i="3"/>
  <c r="H1497" i="3"/>
  <c r="H1508" i="3"/>
  <c r="H1526" i="3"/>
  <c r="H1562" i="3"/>
  <c r="H1570" i="3"/>
  <c r="H1606" i="3"/>
  <c r="H1613" i="3"/>
  <c r="H1624" i="3"/>
  <c r="H1635" i="3"/>
  <c r="H1642" i="3"/>
  <c r="H1775" i="3"/>
  <c r="H1876" i="3"/>
  <c r="H1883" i="3"/>
  <c r="H1942" i="3"/>
  <c r="H2027" i="3"/>
  <c r="H2174" i="3"/>
  <c r="H2189" i="3"/>
  <c r="H2204" i="3"/>
  <c r="H2270" i="3"/>
  <c r="H2278" i="3"/>
  <c r="H2354" i="3"/>
  <c r="H2369" i="3"/>
  <c r="H2778" i="3"/>
  <c r="H2069" i="3"/>
  <c r="H2084" i="3"/>
  <c r="H2103" i="3"/>
  <c r="H2159" i="3"/>
  <c r="H2232" i="3"/>
  <c r="H2259" i="3"/>
  <c r="H2332" i="3"/>
  <c r="H2343" i="3"/>
  <c r="H2465" i="3"/>
  <c r="H2558" i="3"/>
  <c r="H2577" i="3"/>
  <c r="H2581" i="3"/>
  <c r="H2743" i="3"/>
  <c r="H1005" i="3"/>
  <c r="H1020" i="3"/>
  <c r="H1039" i="3"/>
  <c r="H1043" i="3"/>
  <c r="H1099" i="3"/>
  <c r="H1475" i="3"/>
  <c r="H1541" i="3"/>
  <c r="H1595" i="3"/>
  <c r="H1667" i="3"/>
  <c r="H1703" i="3"/>
  <c r="H1721" i="3"/>
  <c r="H1739" i="3"/>
  <c r="H1835" i="3"/>
  <c r="H2009" i="3"/>
  <c r="H1062" i="3"/>
  <c r="H1114" i="3"/>
  <c r="H1122" i="3"/>
  <c r="H1159" i="3"/>
  <c r="H1167" i="3"/>
  <c r="H1182" i="3"/>
  <c r="H1193" i="3"/>
  <c r="H1223" i="3"/>
  <c r="H1249" i="3"/>
  <c r="H1272" i="3"/>
  <c r="H1313" i="3"/>
  <c r="H1336" i="3"/>
  <c r="H1386" i="3"/>
  <c r="H1412" i="3"/>
  <c r="H1427" i="3"/>
  <c r="H1446" i="3"/>
  <c r="H1453" i="3"/>
  <c r="H1472" i="3"/>
  <c r="H1490" i="3"/>
  <c r="H1505" i="3"/>
  <c r="H1531" i="3"/>
  <c r="H1559" i="3"/>
  <c r="H1567" i="3"/>
  <c r="H1574" i="3"/>
  <c r="H1610" i="3"/>
  <c r="H1632" i="3"/>
  <c r="H1650" i="3"/>
  <c r="H1682" i="3"/>
  <c r="H1780" i="3"/>
  <c r="H1791" i="3"/>
  <c r="H1795" i="3"/>
  <c r="H1813" i="3"/>
  <c r="H2002" i="3"/>
  <c r="H2092" i="3"/>
  <c r="H2221" i="3"/>
  <c r="H2267" i="3"/>
  <c r="H2310" i="3"/>
  <c r="H2336" i="3"/>
  <c r="H2347" i="3"/>
  <c r="H2351" i="3"/>
  <c r="H2443" i="3"/>
  <c r="H2551" i="3"/>
  <c r="H2570" i="3"/>
  <c r="H2705" i="3"/>
  <c r="H2838" i="3"/>
  <c r="H2842" i="3"/>
  <c r="H2846" i="3"/>
  <c r="H1021" i="3"/>
  <c r="H1367" i="3"/>
  <c r="H1390" i="3"/>
  <c r="H1480" i="3"/>
  <c r="H1690" i="3"/>
  <c r="H1733" i="3"/>
  <c r="H1784" i="3"/>
  <c r="H1788" i="3"/>
  <c r="H1847" i="3"/>
  <c r="H2081" i="3"/>
  <c r="H2233" i="3"/>
  <c r="H2237" i="3"/>
  <c r="H2314" i="3"/>
  <c r="H2318" i="3"/>
  <c r="H2648" i="3"/>
  <c r="H1063" i="3"/>
  <c r="H1071" i="3"/>
  <c r="H1078" i="3"/>
  <c r="H1082" i="3"/>
  <c r="H1104" i="3"/>
  <c r="H1115" i="3"/>
  <c r="H1137" i="3"/>
  <c r="H1148" i="3"/>
  <c r="H1160" i="3"/>
  <c r="H1164" i="3"/>
  <c r="H1168" i="3"/>
  <c r="H1194" i="3"/>
  <c r="H1205" i="3"/>
  <c r="H1250" i="3"/>
  <c r="H1265" i="3"/>
  <c r="H1318" i="3"/>
  <c r="H1326" i="3"/>
  <c r="H1356" i="3"/>
  <c r="H1383" i="3"/>
  <c r="H1387" i="3"/>
  <c r="H1432" i="3"/>
  <c r="H1439" i="3"/>
  <c r="H1469" i="3"/>
  <c r="H1473" i="3"/>
  <c r="H1521" i="3"/>
  <c r="H1546" i="3"/>
  <c r="H1622" i="3"/>
  <c r="H1651" i="3"/>
  <c r="H1726" i="3"/>
  <c r="H1752" i="3"/>
  <c r="H1759" i="3"/>
  <c r="H1766" i="3"/>
  <c r="H1799" i="3"/>
  <c r="H1810" i="3"/>
  <c r="H1893" i="3"/>
  <c r="H2048" i="3"/>
  <c r="H2138" i="3"/>
  <c r="H2214" i="3"/>
  <c r="H2226" i="3"/>
  <c r="H2303" i="3"/>
  <c r="H2307" i="3"/>
  <c r="H2390" i="3"/>
  <c r="H2621" i="3"/>
  <c r="H2629" i="3"/>
  <c r="H2633" i="3"/>
  <c r="H2652" i="3"/>
  <c r="H2656" i="3"/>
  <c r="H2667" i="3"/>
  <c r="H2925" i="3"/>
  <c r="H1303" i="3"/>
  <c r="H1330" i="3"/>
  <c r="H1345" i="3"/>
  <c r="H1364" i="3"/>
  <c r="H1376" i="3"/>
  <c r="H1391" i="3"/>
  <c r="H1398" i="3"/>
  <c r="H1402" i="3"/>
  <c r="H1417" i="3"/>
  <c r="H1477" i="3"/>
  <c r="H1488" i="3"/>
  <c r="H1543" i="3"/>
  <c r="H1579" i="3"/>
  <c r="H1593" i="3"/>
  <c r="H1597" i="3"/>
  <c r="H1626" i="3"/>
  <c r="H1644" i="3"/>
  <c r="H1687" i="3"/>
  <c r="H1723" i="3"/>
  <c r="H1741" i="3"/>
  <c r="H1959" i="3"/>
  <c r="H2056" i="3"/>
  <c r="H2131" i="3"/>
  <c r="H2398" i="3"/>
  <c r="H2498" i="3"/>
  <c r="H2637" i="3"/>
  <c r="H2660" i="3"/>
  <c r="H2933" i="3"/>
  <c r="H2171" i="3"/>
  <c r="H2219" i="3"/>
  <c r="H2282" i="3"/>
  <c r="H2300" i="3"/>
  <c r="H2333" i="3"/>
  <c r="H2559" i="3"/>
  <c r="H2709" i="3"/>
  <c r="H2736" i="3"/>
  <c r="H2767" i="3"/>
  <c r="H2775" i="3"/>
  <c r="H2994" i="3"/>
  <c r="H1811" i="3"/>
  <c r="H1946" i="3"/>
  <c r="H2003" i="3"/>
  <c r="H2168" i="3"/>
  <c r="H2186" i="3"/>
  <c r="H2249" i="3"/>
  <c r="H2264" i="3"/>
  <c r="H2315" i="3"/>
  <c r="H2330" i="3"/>
  <c r="H2348" i="3"/>
  <c r="H2366" i="3"/>
  <c r="H2377" i="3"/>
  <c r="H2522" i="3"/>
  <c r="H2877" i="3"/>
  <c r="H2972" i="3"/>
  <c r="H2983" i="3"/>
  <c r="H2987" i="3"/>
  <c r="H1740" i="3"/>
  <c r="H1758" i="3"/>
  <c r="H1776" i="3"/>
  <c r="H1794" i="3"/>
  <c r="H1834" i="3"/>
  <c r="H1856" i="3"/>
  <c r="H1870" i="3"/>
  <c r="H1888" i="3"/>
  <c r="H1919" i="3"/>
  <c r="H1957" i="3"/>
  <c r="H1964" i="3"/>
  <c r="H1968" i="3"/>
  <c r="H1975" i="3"/>
  <c r="H1982" i="3"/>
  <c r="H1986" i="3"/>
  <c r="H1993" i="3"/>
  <c r="H2093" i="3"/>
  <c r="H2172" i="3"/>
  <c r="H2183" i="3"/>
  <c r="H2194" i="3"/>
  <c r="H2201" i="3"/>
  <c r="H2234" i="3"/>
  <c r="H2279" i="3"/>
  <c r="H2334" i="3"/>
  <c r="H2359" i="3"/>
  <c r="H2363" i="3"/>
  <c r="H2385" i="3"/>
  <c r="H2414" i="3"/>
  <c r="H2452" i="3"/>
  <c r="H2463" i="3"/>
  <c r="H2493" i="3"/>
  <c r="H2504" i="3"/>
  <c r="H2519" i="3"/>
  <c r="H2575" i="3"/>
  <c r="H2601" i="3"/>
  <c r="H2612" i="3"/>
  <c r="H2661" i="3"/>
  <c r="H2665" i="3"/>
  <c r="H2687" i="3"/>
  <c r="H2714" i="3"/>
  <c r="H2748" i="3"/>
  <c r="H2756" i="3"/>
  <c r="H2764" i="3"/>
  <c r="H2806" i="3"/>
  <c r="H2810" i="3"/>
  <c r="H2821" i="3"/>
  <c r="H2840" i="3"/>
  <c r="H2844" i="3"/>
  <c r="H2908" i="3"/>
  <c r="H2927" i="3"/>
  <c r="H2995" i="3"/>
  <c r="H2999" i="3"/>
  <c r="H1798" i="3"/>
  <c r="H1831" i="3"/>
  <c r="H1838" i="3"/>
  <c r="H1853" i="3"/>
  <c r="H1874" i="3"/>
  <c r="H1885" i="3"/>
  <c r="H1892" i="3"/>
  <c r="H1906" i="3"/>
  <c r="H1965" i="3"/>
  <c r="H1983" i="3"/>
  <c r="H2036" i="3"/>
  <c r="H2040" i="3"/>
  <c r="H2054" i="3"/>
  <c r="H2083" i="3"/>
  <c r="H2094" i="3"/>
  <c r="H2108" i="3"/>
  <c r="H2112" i="3"/>
  <c r="H2119" i="3"/>
  <c r="H2137" i="3"/>
  <c r="H2202" i="3"/>
  <c r="H2224" i="3"/>
  <c r="H2231" i="3"/>
  <c r="H2235" i="3"/>
  <c r="H2239" i="3"/>
  <c r="H2254" i="3"/>
  <c r="H2261" i="3"/>
  <c r="H2276" i="3"/>
  <c r="H2280" i="3"/>
  <c r="H2287" i="3"/>
  <c r="H2294" i="3"/>
  <c r="H2320" i="3"/>
  <c r="H2345" i="3"/>
  <c r="H2356" i="3"/>
  <c r="H2374" i="3"/>
  <c r="H2378" i="3"/>
  <c r="H2393" i="3"/>
  <c r="H2426" i="3"/>
  <c r="H2434" i="3"/>
  <c r="H2475" i="3"/>
  <c r="H2501" i="3"/>
  <c r="H2527" i="3"/>
  <c r="H2542" i="3"/>
  <c r="H2557" i="3"/>
  <c r="H2583" i="3"/>
  <c r="H2624" i="3"/>
  <c r="H2643" i="3"/>
  <c r="H2654" i="3"/>
  <c r="H2691" i="3"/>
  <c r="H2703" i="3"/>
  <c r="H2718" i="3"/>
  <c r="H2726" i="3"/>
  <c r="H2749" i="3"/>
  <c r="H2788" i="3"/>
  <c r="H2792" i="3"/>
  <c r="H2803" i="3"/>
  <c r="H2814" i="3"/>
  <c r="H2818" i="3"/>
  <c r="H2886" i="3"/>
  <c r="H2924" i="3"/>
  <c r="H2931" i="3"/>
  <c r="H2939" i="3"/>
  <c r="H2969" i="3"/>
  <c r="H2984" i="3"/>
  <c r="H1846" i="3"/>
  <c r="H1871" i="3"/>
  <c r="H1889" i="3"/>
  <c r="H1903" i="3"/>
  <c r="H1910" i="3"/>
  <c r="H1958" i="3"/>
  <c r="H1976" i="3"/>
  <c r="H2037" i="3"/>
  <c r="H2072" i="3"/>
  <c r="H2109" i="3"/>
  <c r="H2162" i="3"/>
  <c r="H2166" i="3"/>
  <c r="H2188" i="3"/>
  <c r="H2195" i="3"/>
  <c r="H2206" i="3"/>
  <c r="H2228" i="3"/>
  <c r="H2243" i="3"/>
  <c r="H2251" i="3"/>
  <c r="H2262" i="3"/>
  <c r="H2269" i="3"/>
  <c r="H2284" i="3"/>
  <c r="H2291" i="3"/>
  <c r="H2302" i="3"/>
  <c r="H2309" i="3"/>
  <c r="H2317" i="3"/>
  <c r="H2342" i="3"/>
  <c r="H2346" i="3"/>
  <c r="H2379" i="3"/>
  <c r="H2427" i="3"/>
  <c r="H2535" i="3"/>
  <c r="H2565" i="3"/>
  <c r="H2580" i="3"/>
  <c r="H2617" i="3"/>
  <c r="H2651" i="3"/>
  <c r="H2655" i="3"/>
  <c r="H2681" i="3"/>
  <c r="H2692" i="3"/>
  <c r="H2696" i="3"/>
  <c r="H2796" i="3"/>
  <c r="H2864" i="3"/>
  <c r="H2894" i="3"/>
  <c r="H2913" i="3"/>
  <c r="H2917" i="3"/>
  <c r="H2932" i="3"/>
  <c r="H2936" i="3"/>
  <c r="H2951" i="3"/>
  <c r="H2966" i="3"/>
  <c r="H2981" i="3"/>
  <c r="H1882" i="3"/>
  <c r="H1924" i="3"/>
  <c r="H1948" i="3"/>
  <c r="H1966" i="3"/>
  <c r="H1984" i="3"/>
  <c r="H2041" i="3"/>
  <c r="H2091" i="3"/>
  <c r="H2095" i="3"/>
  <c r="H2127" i="3"/>
  <c r="H2145" i="3"/>
  <c r="H2181" i="3"/>
  <c r="H2199" i="3"/>
  <c r="H2203" i="3"/>
  <c r="H2236" i="3"/>
  <c r="H2266" i="3"/>
  <c r="H2325" i="3"/>
  <c r="H2361" i="3"/>
  <c r="H2383" i="3"/>
  <c r="H2394" i="3"/>
  <c r="H2405" i="3"/>
  <c r="H2416" i="3"/>
  <c r="H2446" i="3"/>
  <c r="H2461" i="3"/>
  <c r="H2502" i="3"/>
  <c r="H2509" i="3"/>
  <c r="H2513" i="3"/>
  <c r="H2528" i="3"/>
  <c r="H2554" i="3"/>
  <c r="H2606" i="3"/>
  <c r="H2625" i="3"/>
  <c r="H2644" i="3"/>
  <c r="H2704" i="3"/>
  <c r="H2750" i="3"/>
  <c r="H2769" i="3"/>
  <c r="H2785" i="3"/>
  <c r="H2804" i="3"/>
  <c r="H2868" i="3"/>
  <c r="H2906" i="3"/>
  <c r="H2921" i="3"/>
  <c r="H2940" i="3"/>
  <c r="H2989" i="3"/>
  <c r="O6" i="2"/>
  <c r="C6" i="2"/>
  <c r="N6" i="2"/>
  <c r="M6" i="2"/>
  <c r="J6" i="2"/>
  <c r="P6" i="2"/>
  <c r="K6" i="2"/>
  <c r="I6" i="2"/>
  <c r="R6" i="2"/>
  <c r="D6" i="2"/>
  <c r="E6" i="2"/>
  <c r="L6" i="2"/>
  <c r="Q6" i="2"/>
  <c r="Q8" i="2"/>
  <c r="E8" i="2"/>
  <c r="M8" i="2"/>
  <c r="K8" i="2"/>
  <c r="I8" i="2"/>
  <c r="D8" i="2"/>
  <c r="O8" i="2"/>
  <c r="L8" i="2"/>
  <c r="J8" i="2"/>
  <c r="R8" i="2"/>
  <c r="P8" i="2"/>
  <c r="C8" i="2"/>
  <c r="L5" i="2"/>
  <c r="J5" i="2"/>
  <c r="R5" i="2"/>
  <c r="E5" i="2"/>
  <c r="N5" i="2"/>
  <c r="I5" i="2"/>
  <c r="K5" i="2"/>
  <c r="D5" i="2"/>
  <c r="C5" i="2"/>
  <c r="Q5" i="2"/>
  <c r="P5" i="2"/>
  <c r="O5" i="2"/>
  <c r="N8" i="2"/>
  <c r="R10" i="2"/>
  <c r="E10" i="2"/>
  <c r="P10" i="2"/>
  <c r="C10" i="2"/>
  <c r="L10" i="2"/>
  <c r="J10" i="2"/>
  <c r="K2" i="2"/>
  <c r="J2" i="2"/>
  <c r="Q2" i="2"/>
  <c r="M2" i="2"/>
  <c r="D10" i="2"/>
  <c r="I12" i="2"/>
  <c r="N12" i="2"/>
  <c r="J12" i="2"/>
  <c r="G12" i="2"/>
  <c r="P12" i="2"/>
  <c r="C12" i="2"/>
  <c r="E12" i="2"/>
  <c r="R12" i="2"/>
  <c r="L9" i="2"/>
  <c r="I9" i="2"/>
  <c r="P9" i="2"/>
  <c r="C9" i="2"/>
  <c r="J9" i="2"/>
  <c r="E9" i="2"/>
  <c r="D9" i="2"/>
  <c r="I10" i="2"/>
  <c r="F12" i="2"/>
  <c r="M16" i="2"/>
  <c r="K16" i="2"/>
  <c r="G16" i="2"/>
  <c r="R16" i="2"/>
  <c r="E16" i="2"/>
  <c r="N16" i="2"/>
  <c r="Q16" i="2"/>
  <c r="O16" i="2"/>
  <c r="L16" i="2"/>
  <c r="H16" i="2"/>
  <c r="F16" i="2"/>
  <c r="M9" i="2"/>
  <c r="O10" i="2"/>
  <c r="D16" i="2"/>
  <c r="N2" i="2"/>
  <c r="O2" i="2"/>
  <c r="M4" i="2"/>
  <c r="P4" i="2"/>
  <c r="C4" i="2"/>
  <c r="N4" i="2"/>
  <c r="I4" i="2"/>
  <c r="L4" i="2"/>
  <c r="N9" i="2"/>
  <c r="Q10" i="2"/>
  <c r="I16" i="2"/>
  <c r="P2" i="2"/>
  <c r="D4" i="2"/>
  <c r="O9" i="2"/>
  <c r="Q12" i="2"/>
  <c r="J16" i="2"/>
  <c r="R3" i="2"/>
  <c r="Q3" i="2"/>
  <c r="D3" i="2"/>
  <c r="M3" i="2"/>
  <c r="L3" i="2"/>
  <c r="I3" i="2"/>
  <c r="R9" i="2"/>
  <c r="P17" i="2"/>
  <c r="C17" i="2"/>
  <c r="N17" i="2"/>
  <c r="J17" i="2"/>
  <c r="Q17" i="2"/>
  <c r="O17" i="2"/>
  <c r="K17" i="2"/>
  <c r="I17" i="2"/>
  <c r="E26" i="2"/>
  <c r="K18" i="2"/>
  <c r="M21" i="2"/>
  <c r="P25" i="2"/>
  <c r="D25" i="2"/>
  <c r="N25" i="2"/>
  <c r="J25" i="2"/>
  <c r="Q25" i="2"/>
  <c r="C25" i="2"/>
  <c r="H26" i="2"/>
  <c r="H29" i="2"/>
  <c r="L29" i="2"/>
  <c r="K29" i="2"/>
  <c r="J29" i="2"/>
  <c r="I29" i="2"/>
  <c r="G29" i="2"/>
  <c r="R29" i="2"/>
  <c r="E29" i="2"/>
  <c r="Q29" i="2"/>
  <c r="D29" i="2"/>
  <c r="N29" i="2"/>
  <c r="P13" i="2"/>
  <c r="D13" i="2"/>
  <c r="J13" i="2"/>
  <c r="Q13" i="2"/>
  <c r="C13" i="2"/>
  <c r="L13" i="2"/>
  <c r="M18" i="2"/>
  <c r="O21" i="2"/>
  <c r="E25" i="2"/>
  <c r="I26" i="2"/>
  <c r="C29" i="2"/>
  <c r="I24" i="2"/>
  <c r="R24" i="2"/>
  <c r="E24" i="2"/>
  <c r="N24" i="2"/>
  <c r="L24" i="2"/>
  <c r="K24" i="2"/>
  <c r="L26" i="2"/>
  <c r="F29" i="2"/>
  <c r="N26" i="2"/>
  <c r="G22" i="2"/>
  <c r="N22" i="2"/>
  <c r="J22" i="2"/>
  <c r="H22" i="2"/>
  <c r="F22" i="2"/>
  <c r="P22" i="2"/>
  <c r="C22" i="2"/>
  <c r="D24" i="2"/>
  <c r="K25" i="2"/>
  <c r="O26" i="2"/>
  <c r="O29" i="2"/>
  <c r="L25" i="2"/>
  <c r="P29" i="2"/>
  <c r="L21" i="2"/>
  <c r="R21" i="2"/>
  <c r="E21" i="2"/>
  <c r="N21" i="2"/>
  <c r="K21" i="2"/>
  <c r="J21" i="2"/>
  <c r="G21" i="2"/>
  <c r="O30" i="2"/>
  <c r="C30" i="2"/>
  <c r="R30" i="2"/>
  <c r="E30" i="2"/>
  <c r="Q30" i="2"/>
  <c r="D30" i="2"/>
  <c r="N30" i="2"/>
  <c r="M30" i="2"/>
  <c r="J30" i="2"/>
  <c r="O18" i="2"/>
  <c r="C18" i="2"/>
  <c r="Q18" i="2"/>
  <c r="D18" i="2"/>
  <c r="L18" i="2"/>
  <c r="J18" i="2"/>
  <c r="C21" i="2"/>
  <c r="J24" i="2"/>
  <c r="O25" i="2"/>
  <c r="K26" i="2"/>
  <c r="J26" i="2"/>
  <c r="F26" i="2"/>
  <c r="Q26" i="2"/>
  <c r="D26" i="2"/>
  <c r="P26" i="2"/>
  <c r="C26" i="2"/>
  <c r="M26" i="2"/>
  <c r="D15" i="2"/>
  <c r="Q15" i="2"/>
  <c r="O19" i="2"/>
  <c r="K23" i="2"/>
  <c r="E28" i="2"/>
  <c r="R28" i="2"/>
  <c r="Q32" i="2"/>
  <c r="E32" i="2"/>
  <c r="O32" i="2"/>
  <c r="K33" i="2"/>
  <c r="H34" i="2"/>
  <c r="P35" i="2"/>
  <c r="D38" i="2"/>
  <c r="Q38" i="2"/>
  <c r="I40" i="2"/>
  <c r="E41" i="2"/>
  <c r="R41" i="2"/>
  <c r="H28" i="3"/>
  <c r="H75" i="3"/>
  <c r="H93" i="3"/>
  <c r="H111" i="3"/>
  <c r="H129" i="3"/>
  <c r="H147" i="3"/>
  <c r="H165" i="3"/>
  <c r="H183" i="3"/>
  <c r="H201" i="3"/>
  <c r="H219" i="3"/>
  <c r="H237" i="3"/>
  <c r="H255" i="3"/>
  <c r="H273" i="3"/>
  <c r="H291" i="3"/>
  <c r="H309" i="3"/>
  <c r="H327" i="3"/>
  <c r="H345" i="3"/>
  <c r="H363" i="3"/>
  <c r="H381" i="3"/>
  <c r="H399" i="3"/>
  <c r="H417" i="3"/>
  <c r="H435" i="3"/>
  <c r="H453" i="3"/>
  <c r="H471" i="3"/>
  <c r="H489" i="3"/>
  <c r="H507" i="3"/>
  <c r="H525" i="3"/>
  <c r="H543" i="3"/>
  <c r="F2" i="2" s="1"/>
  <c r="H561" i="3"/>
  <c r="H579" i="3"/>
  <c r="H597" i="3"/>
  <c r="H615" i="3"/>
  <c r="H633" i="3"/>
  <c r="H651" i="3"/>
  <c r="H669" i="3"/>
  <c r="H687" i="3"/>
  <c r="N39" i="2"/>
  <c r="J40" i="2"/>
  <c r="O42" i="2"/>
  <c r="C42" i="2"/>
  <c r="P42" i="2"/>
  <c r="R39" i="2"/>
  <c r="O39" i="2"/>
  <c r="K40" i="2"/>
  <c r="G41" i="2"/>
  <c r="Q42" i="2"/>
  <c r="H504" i="3"/>
  <c r="H522" i="3"/>
  <c r="H540" i="3"/>
  <c r="H558" i="3"/>
  <c r="H576" i="3"/>
  <c r="H594" i="3"/>
  <c r="H612" i="3"/>
  <c r="H630" i="3"/>
  <c r="H648" i="3"/>
  <c r="H666" i="3"/>
  <c r="H684" i="3"/>
  <c r="O33" i="2"/>
  <c r="K34" i="2"/>
  <c r="I36" i="2"/>
  <c r="O36" i="2"/>
  <c r="K37" i="2"/>
  <c r="C39" i="2"/>
  <c r="P39" i="2"/>
  <c r="L40" i="2"/>
  <c r="I41" i="2"/>
  <c r="E42" i="2"/>
  <c r="R42" i="2"/>
  <c r="J7" i="2"/>
  <c r="O7" i="2"/>
  <c r="M14" i="2"/>
  <c r="I15" i="2"/>
  <c r="F19" i="2"/>
  <c r="Q20" i="2"/>
  <c r="E20" i="2"/>
  <c r="O20" i="2"/>
  <c r="P23" i="2"/>
  <c r="I28" i="2"/>
  <c r="K31" i="2"/>
  <c r="G32" i="2"/>
  <c r="C33" i="2"/>
  <c r="P33" i="2"/>
  <c r="L34" i="2"/>
  <c r="C36" i="2"/>
  <c r="P36" i="2"/>
  <c r="L37" i="2"/>
  <c r="D39" i="2"/>
  <c r="Q39" i="2"/>
  <c r="J41" i="2"/>
  <c r="H23" i="3"/>
  <c r="H52" i="3"/>
  <c r="H69" i="3"/>
  <c r="H87" i="3"/>
  <c r="H105" i="3"/>
  <c r="H123" i="3"/>
  <c r="H141" i="3"/>
  <c r="H159" i="3"/>
  <c r="H177" i="3"/>
  <c r="H195" i="3"/>
  <c r="H213" i="3"/>
  <c r="H231" i="3"/>
  <c r="H249" i="3"/>
  <c r="H267" i="3"/>
  <c r="H285" i="3"/>
  <c r="H303" i="3"/>
  <c r="H321" i="3"/>
  <c r="H339" i="3"/>
  <c r="H357" i="3"/>
  <c r="H375" i="3"/>
  <c r="H393" i="3"/>
  <c r="H411" i="3"/>
  <c r="H429" i="3"/>
  <c r="H447" i="3"/>
  <c r="H465" i="3"/>
  <c r="H483" i="3"/>
  <c r="H501" i="3"/>
  <c r="H519" i="3"/>
  <c r="H537" i="3"/>
  <c r="H555" i="3"/>
  <c r="H573" i="3"/>
  <c r="H591" i="3"/>
  <c r="H609" i="3"/>
  <c r="H627" i="3"/>
  <c r="H645" i="3"/>
  <c r="H663" i="3"/>
  <c r="H681" i="3"/>
  <c r="M37" i="2"/>
  <c r="M40" i="2"/>
  <c r="O40" i="2"/>
  <c r="O14" i="2"/>
  <c r="D20" i="2"/>
  <c r="R20" i="2"/>
  <c r="R23" i="2"/>
  <c r="R27" i="2"/>
  <c r="O27" i="2"/>
  <c r="K28" i="2"/>
  <c r="M31" i="2"/>
  <c r="I32" i="2"/>
  <c r="E33" i="2"/>
  <c r="R33" i="2"/>
  <c r="N34" i="2"/>
  <c r="E36" i="2"/>
  <c r="R36" i="2"/>
  <c r="J38" i="2"/>
  <c r="C40" i="2"/>
  <c r="P40" i="2"/>
  <c r="L41" i="2"/>
  <c r="H17" i="3"/>
  <c r="H46" i="3"/>
  <c r="H66" i="3"/>
  <c r="H84" i="3"/>
  <c r="H102" i="3"/>
  <c r="H120" i="3"/>
  <c r="H138" i="3"/>
  <c r="H156" i="3"/>
  <c r="H174" i="3"/>
  <c r="H192" i="3"/>
  <c r="H210" i="3"/>
  <c r="H228" i="3"/>
  <c r="H246" i="3"/>
  <c r="H264" i="3"/>
  <c r="H282" i="3"/>
  <c r="H300" i="3"/>
  <c r="H318" i="3"/>
  <c r="H336" i="3"/>
  <c r="H354" i="3"/>
  <c r="H372" i="3"/>
  <c r="H390" i="3"/>
  <c r="H408" i="3"/>
  <c r="H426" i="3"/>
  <c r="H444" i="3"/>
  <c r="H462" i="3"/>
  <c r="H480" i="3"/>
  <c r="H498" i="3"/>
  <c r="H516" i="3"/>
  <c r="H534" i="3"/>
  <c r="H552" i="3"/>
  <c r="H570" i="3"/>
  <c r="H588" i="3"/>
  <c r="H606" i="3"/>
  <c r="H624" i="3"/>
  <c r="H642" i="3"/>
  <c r="H660" i="3"/>
  <c r="H678" i="3"/>
  <c r="O34" i="2"/>
  <c r="P37" i="2"/>
  <c r="D37" i="2"/>
  <c r="O37" i="2"/>
  <c r="D40" i="2"/>
  <c r="Q40" i="2"/>
  <c r="I42" i="2"/>
  <c r="N28" i="2"/>
  <c r="O31" i="2"/>
  <c r="K32" i="2"/>
  <c r="C34" i="2"/>
  <c r="P34" i="2"/>
  <c r="C37" i="2"/>
  <c r="Q37" i="2"/>
  <c r="M38" i="2"/>
  <c r="I39" i="2"/>
  <c r="E40" i="2"/>
  <c r="R40" i="2"/>
  <c r="N41" i="2"/>
  <c r="J42" i="2"/>
  <c r="H11" i="3"/>
  <c r="H40" i="3"/>
  <c r="H63" i="3"/>
  <c r="H81" i="3"/>
  <c r="H99" i="3"/>
  <c r="H117" i="3"/>
  <c r="H135" i="3"/>
  <c r="H153" i="3"/>
  <c r="H171" i="3"/>
  <c r="H189" i="3"/>
  <c r="H207" i="3"/>
  <c r="H225" i="3"/>
  <c r="H243" i="3"/>
  <c r="H261" i="3"/>
  <c r="H279" i="3"/>
  <c r="H297" i="3"/>
  <c r="H315" i="3"/>
  <c r="H333" i="3"/>
  <c r="H351" i="3"/>
  <c r="H369" i="3"/>
  <c r="H387" i="3"/>
  <c r="H405" i="3"/>
  <c r="H423" i="3"/>
  <c r="H441" i="3"/>
  <c r="H459" i="3"/>
  <c r="H477" i="3"/>
  <c r="H495" i="3"/>
  <c r="H513" i="3"/>
  <c r="H531" i="3"/>
  <c r="H549" i="3"/>
  <c r="H567" i="3"/>
  <c r="H585" i="3"/>
  <c r="H603" i="3"/>
  <c r="H621" i="3"/>
  <c r="H639" i="3"/>
  <c r="H657" i="3"/>
  <c r="H675" i="3"/>
  <c r="H693" i="3"/>
  <c r="O28" i="2"/>
  <c r="D34" i="2"/>
  <c r="Q34" i="2"/>
  <c r="E37" i="2"/>
  <c r="R37" i="2"/>
  <c r="J39" i="2"/>
  <c r="O41" i="2"/>
  <c r="K42" i="2"/>
  <c r="R15" i="2"/>
  <c r="F15" i="2"/>
  <c r="O15" i="2"/>
  <c r="C28" i="2"/>
  <c r="P28" i="2"/>
  <c r="M32" i="2"/>
  <c r="I33" i="2"/>
  <c r="E34" i="2"/>
  <c r="R34" i="2"/>
  <c r="J36" i="2"/>
  <c r="O38" i="2"/>
  <c r="K39" i="2"/>
  <c r="C41" i="2"/>
  <c r="P41" i="2"/>
  <c r="L42" i="2"/>
  <c r="H5" i="3"/>
  <c r="H34" i="3"/>
  <c r="H78" i="3"/>
  <c r="H96" i="3"/>
  <c r="H114" i="3"/>
  <c r="H132" i="3"/>
  <c r="H150" i="3"/>
  <c r="H168" i="3"/>
  <c r="H186" i="3"/>
  <c r="H204" i="3"/>
  <c r="H222" i="3"/>
  <c r="H240" i="3"/>
  <c r="H258" i="3"/>
  <c r="H276" i="3"/>
  <c r="H294" i="3"/>
  <c r="H312" i="3"/>
  <c r="H330" i="3"/>
  <c r="H348" i="3"/>
  <c r="H366" i="3"/>
  <c r="H384" i="3"/>
  <c r="H402" i="3"/>
  <c r="H420" i="3"/>
  <c r="H438" i="3"/>
  <c r="H456" i="3"/>
  <c r="H474" i="3"/>
  <c r="H492" i="3"/>
  <c r="H510" i="3"/>
  <c r="H528" i="3"/>
  <c r="H546" i="3"/>
  <c r="H564" i="3"/>
  <c r="H582" i="3"/>
  <c r="H600" i="3"/>
  <c r="H618" i="3"/>
  <c r="H636" i="3"/>
  <c r="H654" i="3"/>
  <c r="H672" i="3"/>
  <c r="H690" i="3"/>
  <c r="H1031" i="3"/>
  <c r="H1045" i="3"/>
  <c r="H1129" i="3"/>
  <c r="H1232" i="3"/>
  <c r="H1032" i="3"/>
  <c r="H1046" i="3"/>
  <c r="H1088" i="3"/>
  <c r="H1067" i="3"/>
  <c r="H1081" i="3"/>
  <c r="H1163" i="3"/>
  <c r="H1189" i="3"/>
  <c r="H1012" i="3"/>
  <c r="H1019" i="3"/>
  <c r="H1120" i="3"/>
  <c r="H1009" i="3"/>
  <c r="H1103" i="3"/>
  <c r="H1117" i="3"/>
  <c r="H1183" i="3"/>
  <c r="H999" i="3"/>
  <c r="H1013" i="3"/>
  <c r="H1044" i="3"/>
  <c r="H1093" i="3"/>
  <c r="H1107" i="3"/>
  <c r="H1139" i="3"/>
  <c r="H1253" i="3"/>
  <c r="H1276" i="3"/>
  <c r="H1048" i="3"/>
  <c r="H1055" i="3"/>
  <c r="H1209" i="3"/>
  <c r="H1213" i="3"/>
  <c r="H998" i="3"/>
  <c r="H1034" i="3"/>
  <c r="H1070" i="3"/>
  <c r="H1106" i="3"/>
  <c r="H1152" i="3"/>
  <c r="H1202" i="3"/>
  <c r="H1212" i="3"/>
  <c r="H1242" i="3"/>
  <c r="H1296" i="3"/>
  <c r="H1350" i="3"/>
  <c r="H1404" i="3"/>
  <c r="H1458" i="3"/>
  <c r="H1239" i="3"/>
  <c r="H1266" i="3"/>
  <c r="H1293" i="3"/>
  <c r="H1320" i="3"/>
  <c r="H1347" i="3"/>
  <c r="H1374" i="3"/>
  <c r="H1401" i="3"/>
  <c r="H1428" i="3"/>
  <c r="H1455" i="3"/>
  <c r="H1482" i="3"/>
  <c r="H1025" i="3"/>
  <c r="H1061" i="3"/>
  <c r="H1097" i="3"/>
  <c r="H1153" i="3"/>
  <c r="H1173" i="3"/>
  <c r="H1203" i="3"/>
  <c r="H1243" i="3"/>
  <c r="H1297" i="3"/>
  <c r="H1351" i="3"/>
  <c r="H1405" i="3"/>
  <c r="H1459" i="3"/>
  <c r="H1552" i="3"/>
  <c r="H1022" i="3"/>
  <c r="H1058" i="3"/>
  <c r="H1094" i="3"/>
  <c r="H1130" i="3"/>
  <c r="H1140" i="3"/>
  <c r="H1170" i="3"/>
  <c r="H1260" i="3"/>
  <c r="H1314" i="3"/>
  <c r="H1368" i="3"/>
  <c r="H1422" i="3"/>
  <c r="H1476" i="3"/>
  <c r="H1134" i="3"/>
  <c r="H1197" i="3"/>
  <c r="H1227" i="3"/>
  <c r="H1274" i="3"/>
  <c r="H1281" i="3"/>
  <c r="H1328" i="3"/>
  <c r="H1335" i="3"/>
  <c r="H1382" i="3"/>
  <c r="H1389" i="3"/>
  <c r="H1436" i="3"/>
  <c r="H1443" i="3"/>
  <c r="H1528" i="3"/>
  <c r="H1585" i="3"/>
  <c r="H1118" i="3"/>
  <c r="H1161" i="3"/>
  <c r="H1191" i="3"/>
  <c r="H1224" i="3"/>
  <c r="H1278" i="3"/>
  <c r="H1332" i="3"/>
  <c r="H1004" i="3"/>
  <c r="H1040" i="3"/>
  <c r="H1076" i="3"/>
  <c r="H1112" i="3"/>
  <c r="H1155" i="3"/>
  <c r="H1188" i="3"/>
  <c r="H1238" i="3"/>
  <c r="H1245" i="3"/>
  <c r="H1292" i="3"/>
  <c r="H1299" i="3"/>
  <c r="H1346" i="3"/>
  <c r="H1353" i="3"/>
  <c r="H1400" i="3"/>
  <c r="H1407" i="3"/>
  <c r="H1454" i="3"/>
  <c r="H1461" i="3"/>
  <c r="H1561" i="3"/>
  <c r="H1633" i="3"/>
  <c r="H1675" i="3"/>
  <c r="H1762" i="3"/>
  <c r="H1822" i="3"/>
  <c r="H1233" i="3"/>
  <c r="H1269" i="3"/>
  <c r="H1305" i="3"/>
  <c r="H1341" i="3"/>
  <c r="H1377" i="3"/>
  <c r="H1413" i="3"/>
  <c r="H1449" i="3"/>
  <c r="H1485" i="3"/>
  <c r="H1669" i="3"/>
  <c r="H1711" i="3"/>
  <c r="H1816" i="3"/>
  <c r="H1708" i="3"/>
  <c r="H1750" i="3"/>
  <c r="H1639" i="3"/>
  <c r="H1705" i="3"/>
  <c r="H1747" i="3"/>
  <c r="H1143" i="3"/>
  <c r="H1179" i="3"/>
  <c r="H1215" i="3"/>
  <c r="H1251" i="3"/>
  <c r="H1287" i="3"/>
  <c r="H1323" i="3"/>
  <c r="H1359" i="3"/>
  <c r="H1395" i="3"/>
  <c r="H1431" i="3"/>
  <c r="H1467" i="3"/>
  <c r="H1636" i="3"/>
  <c r="H1744" i="3"/>
  <c r="H1657" i="3"/>
  <c r="H1693" i="3"/>
  <c r="H1729" i="3"/>
  <c r="H1765" i="3"/>
  <c r="H1801" i="3"/>
  <c r="H1837" i="3"/>
  <c r="H1873" i="3"/>
  <c r="H1909" i="3"/>
  <c r="H1945" i="3"/>
  <c r="H1969" i="3"/>
  <c r="H2113" i="3"/>
  <c r="H1540" i="3"/>
  <c r="H1576" i="3"/>
  <c r="H1612" i="3"/>
  <c r="H1648" i="3"/>
  <c r="H1684" i="3"/>
  <c r="H1720" i="3"/>
  <c r="H1756" i="3"/>
  <c r="H1792" i="3"/>
  <c r="H1828" i="3"/>
  <c r="H1864" i="3"/>
  <c r="H1900" i="3"/>
  <c r="H1936" i="3"/>
  <c r="H1537" i="3"/>
  <c r="H1573" i="3"/>
  <c r="H1609" i="3"/>
  <c r="H1645" i="3"/>
  <c r="H1681" i="3"/>
  <c r="H1717" i="3"/>
  <c r="H1753" i="3"/>
  <c r="H1789" i="3"/>
  <c r="H1825" i="3"/>
  <c r="H1861" i="3"/>
  <c r="H1897" i="3"/>
  <c r="H1933" i="3"/>
  <c r="H2005" i="3"/>
  <c r="H2182" i="3"/>
  <c r="H2248" i="3"/>
  <c r="H1891" i="3"/>
  <c r="H1927" i="3"/>
  <c r="H2023" i="3"/>
  <c r="H2230" i="3"/>
  <c r="H1555" i="3"/>
  <c r="H1591" i="3"/>
  <c r="H1627" i="3"/>
  <c r="H1663" i="3"/>
  <c r="H1699" i="3"/>
  <c r="H1735" i="3"/>
  <c r="H1771" i="3"/>
  <c r="H1807" i="3"/>
  <c r="H1843" i="3"/>
  <c r="H1879" i="3"/>
  <c r="H1915" i="3"/>
  <c r="H1951" i="3"/>
  <c r="H2077" i="3"/>
  <c r="H1954" i="3"/>
  <c r="H1990" i="3"/>
  <c r="H2026" i="3"/>
  <c r="H2062" i="3"/>
  <c r="H2098" i="3"/>
  <c r="H2134" i="3"/>
  <c r="H2397" i="3"/>
  <c r="H2419" i="3"/>
  <c r="H1981" i="3"/>
  <c r="H2017" i="3"/>
  <c r="H2053" i="3"/>
  <c r="H2089" i="3"/>
  <c r="H2125" i="3"/>
  <c r="H2161" i="3"/>
  <c r="H2215" i="3"/>
  <c r="H2050" i="3"/>
  <c r="H2086" i="3"/>
  <c r="H2122" i="3"/>
  <c r="H2158" i="3"/>
  <c r="H2491" i="3"/>
  <c r="H1972" i="3"/>
  <c r="H2008" i="3"/>
  <c r="H2044" i="3"/>
  <c r="H2080" i="3"/>
  <c r="H2116" i="3"/>
  <c r="H2152" i="3"/>
  <c r="H1963" i="3"/>
  <c r="H1999" i="3"/>
  <c r="H2035" i="3"/>
  <c r="H2071" i="3"/>
  <c r="H2107" i="3"/>
  <c r="H2143" i="3"/>
  <c r="H2459" i="3"/>
  <c r="H2068" i="3"/>
  <c r="H2104" i="3"/>
  <c r="H2140" i="3"/>
  <c r="H2387" i="3"/>
  <c r="H2396" i="3"/>
  <c r="H2382" i="3"/>
  <c r="H2418" i="3"/>
  <c r="H2454" i="3"/>
  <c r="H2490" i="3"/>
  <c r="H2526" i="3"/>
  <c r="H2599" i="3"/>
  <c r="H2731" i="3"/>
  <c r="H2415" i="3"/>
  <c r="H2451" i="3"/>
  <c r="H2487" i="3"/>
  <c r="H2523" i="3"/>
  <c r="H2409" i="3"/>
  <c r="H2445" i="3"/>
  <c r="H2481" i="3"/>
  <c r="H2517" i="3"/>
  <c r="H2553" i="3"/>
  <c r="H2563" i="3"/>
  <c r="H2658" i="3"/>
  <c r="H2713" i="3"/>
  <c r="H2728" i="3"/>
  <c r="H2902" i="3"/>
  <c r="H2406" i="3"/>
  <c r="H2442" i="3"/>
  <c r="H2478" i="3"/>
  <c r="H2514" i="3"/>
  <c r="H2550" i="3"/>
  <c r="H2560" i="3"/>
  <c r="H2590" i="3"/>
  <c r="H2638" i="3"/>
  <c r="H2662" i="3"/>
  <c r="H2717" i="3"/>
  <c r="H2880" i="3"/>
  <c r="H2400" i="3"/>
  <c r="H2436" i="3"/>
  <c r="H2472" i="3"/>
  <c r="H2508" i="3"/>
  <c r="H2544" i="3"/>
  <c r="H2587" i="3"/>
  <c r="H2628" i="3"/>
  <c r="H2635" i="3"/>
  <c r="H2659" i="3"/>
  <c r="H2695" i="3"/>
  <c r="H2710" i="3"/>
  <c r="H2794" i="3"/>
  <c r="H2798" i="3"/>
  <c r="H2469" i="3"/>
  <c r="H2505" i="3"/>
  <c r="H2541" i="3"/>
  <c r="H2584" i="3"/>
  <c r="H2632" i="3"/>
  <c r="H2699" i="3"/>
  <c r="H2783" i="3"/>
  <c r="H2388" i="3"/>
  <c r="H2424" i="3"/>
  <c r="H2460" i="3"/>
  <c r="H2496" i="3"/>
  <c r="H2532" i="3"/>
  <c r="H2578" i="3"/>
  <c r="H2602" i="3"/>
  <c r="H2678" i="3"/>
  <c r="H2614" i="3"/>
  <c r="H2650" i="3"/>
  <c r="H2686" i="3"/>
  <c r="H2693" i="3"/>
  <c r="H2711" i="3"/>
  <c r="H2729" i="3"/>
  <c r="H2747" i="3"/>
  <c r="H2758" i="3"/>
  <c r="H2762" i="3"/>
  <c r="H2866" i="3"/>
  <c r="H2870" i="3"/>
  <c r="H2569" i="3"/>
  <c r="H2605" i="3"/>
  <c r="H2641" i="3"/>
  <c r="H2677" i="3"/>
  <c r="H2701" i="3"/>
  <c r="H2719" i="3"/>
  <c r="H2737" i="3"/>
  <c r="H2770" i="3"/>
  <c r="H2800" i="3"/>
  <c r="H2826" i="3"/>
  <c r="H2934" i="3"/>
  <c r="H2671" i="3"/>
  <c r="H2734" i="3"/>
  <c r="H2752" i="3"/>
  <c r="H2782" i="3"/>
  <c r="H2808" i="3"/>
  <c r="H2916" i="3"/>
  <c r="H2668" i="3"/>
  <c r="H2702" i="3"/>
  <c r="H2720" i="3"/>
  <c r="H2738" i="3"/>
  <c r="H2812" i="3"/>
  <c r="H2816" i="3"/>
  <c r="H2920" i="3"/>
  <c r="H2898" i="3"/>
  <c r="H2759" i="3"/>
  <c r="H2777" i="3"/>
  <c r="H2795" i="3"/>
  <c r="H2813" i="3"/>
  <c r="H2831" i="3"/>
  <c r="H2849" i="3"/>
  <c r="H2867" i="3"/>
  <c r="H2885" i="3"/>
  <c r="H2857" i="3"/>
  <c r="H2875" i="3"/>
  <c r="H2893" i="3"/>
  <c r="H2911" i="3"/>
  <c r="H2929" i="3"/>
  <c r="H2947" i="3"/>
  <c r="H2965" i="3"/>
  <c r="H2753" i="3"/>
  <c r="H2771" i="3"/>
  <c r="H2789" i="3"/>
  <c r="H2807" i="3"/>
  <c r="H2825" i="3"/>
  <c r="H2843" i="3"/>
  <c r="H2861" i="3"/>
  <c r="H2879" i="3"/>
  <c r="H2761" i="3"/>
  <c r="H2779" i="3"/>
  <c r="H2797" i="3"/>
  <c r="H2815" i="3"/>
  <c r="H2833" i="3"/>
  <c r="H2851" i="3"/>
  <c r="H2869" i="3"/>
  <c r="H2887" i="3"/>
  <c r="H2905" i="3"/>
  <c r="H2923" i="3"/>
  <c r="H2941" i="3"/>
  <c r="H2959" i="3"/>
  <c r="H2801" i="3"/>
  <c r="H2819" i="3"/>
  <c r="H2837" i="3"/>
  <c r="H2855" i="3"/>
  <c r="H2873" i="3"/>
  <c r="H2891" i="3"/>
  <c r="G35" i="2" l="1"/>
  <c r="H25" i="2"/>
  <c r="G25" i="2"/>
  <c r="G37" i="2"/>
  <c r="H38" i="2"/>
  <c r="F25" i="2"/>
  <c r="H13" i="2"/>
  <c r="G9" i="2"/>
  <c r="F37" i="2"/>
  <c r="H37" i="2"/>
  <c r="H3" i="2"/>
  <c r="S43" i="2"/>
  <c r="F14" i="2"/>
  <c r="G38" i="2"/>
  <c r="F38" i="2"/>
  <c r="G3" i="2"/>
  <c r="F3" i="2"/>
  <c r="A62" i="1"/>
  <c r="D62" i="1" s="1"/>
  <c r="I62" i="1" s="1"/>
  <c r="F18" i="2"/>
  <c r="G17" i="2"/>
  <c r="F13" i="2"/>
  <c r="H17" i="2"/>
  <c r="G10" i="2"/>
  <c r="H33" i="2"/>
  <c r="G33" i="2"/>
  <c r="F33" i="2"/>
  <c r="H32" i="2"/>
  <c r="F32" i="2"/>
  <c r="G36" i="2"/>
  <c r="H28" i="2"/>
  <c r="F27" i="2"/>
  <c r="H6" i="2"/>
  <c r="H9" i="2"/>
  <c r="F9" i="2"/>
  <c r="H11" i="2"/>
  <c r="G11" i="2"/>
  <c r="F11" i="2"/>
  <c r="H39" i="2"/>
  <c r="G13" i="2"/>
  <c r="F35" i="2"/>
  <c r="H35" i="2"/>
  <c r="G40" i="2"/>
  <c r="H30" i="2"/>
  <c r="F10" i="2"/>
  <c r="H18" i="2"/>
  <c r="G18" i="2"/>
  <c r="F8" i="2"/>
  <c r="F42" i="2"/>
  <c r="R43" i="2"/>
  <c r="C43" i="2"/>
  <c r="B45" i="2" s="1"/>
  <c r="I43" i="2"/>
  <c r="L43" i="2"/>
  <c r="F40" i="2"/>
  <c r="G39" i="2"/>
  <c r="G14" i="2"/>
  <c r="G28" i="2"/>
  <c r="F28" i="2"/>
  <c r="Q43" i="2"/>
  <c r="H8" i="2"/>
  <c r="G6" i="2"/>
  <c r="H24" i="2"/>
  <c r="G4" i="2"/>
  <c r="F39" i="2"/>
  <c r="H20" i="2"/>
  <c r="G20" i="2"/>
  <c r="F20" i="2"/>
  <c r="H4" i="2"/>
  <c r="H2" i="2"/>
  <c r="G24" i="2"/>
  <c r="J43" i="2"/>
  <c r="G7" i="2"/>
  <c r="H7" i="2"/>
  <c r="F7" i="2"/>
  <c r="D43" i="2"/>
  <c r="G27" i="2"/>
  <c r="H27" i="2"/>
  <c r="G5" i="2"/>
  <c r="E43" i="2"/>
  <c r="K43" i="2"/>
  <c r="H10" i="2"/>
  <c r="H5" i="2"/>
  <c r="G42" i="2"/>
  <c r="F30" i="2"/>
  <c r="G30" i="2"/>
  <c r="G8" i="2"/>
  <c r="H23" i="2"/>
  <c r="G23" i="2"/>
  <c r="F23" i="2"/>
  <c r="F24" i="2"/>
  <c r="F6" i="2"/>
  <c r="F4" i="2"/>
  <c r="O43" i="2"/>
  <c r="F5" i="2"/>
  <c r="H36" i="2"/>
  <c r="F36" i="2"/>
  <c r="H42" i="2"/>
  <c r="H40" i="2"/>
  <c r="P43" i="2"/>
  <c r="N43" i="2"/>
  <c r="G2" i="2"/>
  <c r="H14" i="2"/>
  <c r="M43" i="2"/>
  <c r="A63" i="1" l="1"/>
  <c r="B62" i="1"/>
  <c r="C62" i="1" s="1"/>
  <c r="H62" i="1" s="1"/>
  <c r="E62" i="1"/>
  <c r="J62" i="1" s="1"/>
  <c r="F43" i="2"/>
  <c r="G43" i="2"/>
  <c r="D45" i="2"/>
  <c r="D46" i="2" s="1"/>
  <c r="H43" i="2"/>
  <c r="D63" i="1" l="1"/>
  <c r="I63" i="1" s="1"/>
  <c r="G62" i="1"/>
  <c r="B63" i="1"/>
  <c r="C63" i="1" s="1"/>
  <c r="H63" i="1" s="1"/>
  <c r="A64" i="1"/>
  <c r="E63" i="1" l="1"/>
  <c r="J63" i="1" s="1"/>
  <c r="B64" i="1"/>
  <c r="G64" i="1" s="1"/>
  <c r="A65" i="1"/>
  <c r="D64" i="1"/>
  <c r="I64" i="1" s="1"/>
  <c r="G63" i="1"/>
  <c r="A66" i="1" l="1"/>
  <c r="B65" i="1"/>
  <c r="D65" i="1"/>
  <c r="I65" i="1" s="1"/>
  <c r="C64" i="1"/>
  <c r="H64" i="1" s="1"/>
  <c r="E64" i="1"/>
  <c r="J64" i="1" s="1"/>
  <c r="C65" i="1" l="1"/>
  <c r="H65" i="1" s="1"/>
  <c r="E65" i="1"/>
  <c r="J65" i="1" s="1"/>
  <c r="G65" i="1"/>
  <c r="A67" i="1"/>
  <c r="D66" i="1"/>
  <c r="I66" i="1" s="1"/>
  <c r="B66" i="1"/>
  <c r="C66" i="1" l="1"/>
  <c r="H66" i="1" s="1"/>
  <c r="G66" i="1"/>
  <c r="A68" i="1"/>
  <c r="D67" i="1"/>
  <c r="I67" i="1" s="1"/>
  <c r="B67" i="1"/>
  <c r="G67" i="1" s="1"/>
  <c r="E66" i="1"/>
  <c r="J66" i="1" s="1"/>
  <c r="E67" i="1" l="1"/>
  <c r="J67" i="1" s="1"/>
  <c r="C67" i="1"/>
  <c r="H67" i="1" s="1"/>
  <c r="A69" i="1"/>
  <c r="D68" i="1"/>
  <c r="I68" i="1" s="1"/>
  <c r="B68" i="1"/>
  <c r="C68" i="1" s="1"/>
  <c r="H68" i="1" s="1"/>
  <c r="A70" i="1" l="1"/>
  <c r="D69" i="1"/>
  <c r="I69" i="1" s="1"/>
  <c r="B69" i="1"/>
  <c r="C69" i="1" s="1"/>
  <c r="H69" i="1" s="1"/>
  <c r="E68" i="1"/>
  <c r="J68" i="1" s="1"/>
  <c r="G68" i="1"/>
  <c r="G69" i="1" l="1"/>
  <c r="E69" i="1"/>
  <c r="J69" i="1" s="1"/>
  <c r="B70" i="1"/>
  <c r="G70" i="1" s="1"/>
  <c r="A71" i="1"/>
  <c r="D70" i="1"/>
  <c r="I70" i="1" s="1"/>
  <c r="C70" i="1" l="1"/>
  <c r="H70" i="1" s="1"/>
  <c r="B71" i="1"/>
  <c r="C71" i="1" s="1"/>
  <c r="H71" i="1" s="1"/>
  <c r="A72" i="1"/>
  <c r="D71" i="1"/>
  <c r="I71" i="1" s="1"/>
  <c r="E70" i="1"/>
  <c r="J70" i="1" s="1"/>
  <c r="A73" i="1" l="1"/>
  <c r="B72" i="1"/>
  <c r="G72" i="1" s="1"/>
  <c r="D72" i="1"/>
  <c r="E72" i="1" s="1"/>
  <c r="J72" i="1" s="1"/>
  <c r="E71" i="1"/>
  <c r="J71" i="1" s="1"/>
  <c r="G71" i="1"/>
  <c r="D73" i="1" l="1"/>
  <c r="B73" i="1"/>
  <c r="A74" i="1"/>
  <c r="I72" i="1"/>
  <c r="C72" i="1"/>
  <c r="H72" i="1" s="1"/>
  <c r="A75" i="1" l="1"/>
  <c r="B74" i="1"/>
  <c r="C74" i="1" s="1"/>
  <c r="H74" i="1" s="1"/>
  <c r="D74" i="1"/>
  <c r="E74" i="1" s="1"/>
  <c r="J74" i="1" s="1"/>
  <c r="C73" i="1"/>
  <c r="H73" i="1" s="1"/>
  <c r="G73" i="1"/>
  <c r="E73" i="1"/>
  <c r="J73" i="1" s="1"/>
  <c r="I73" i="1"/>
  <c r="I74" i="1" l="1"/>
  <c r="B75" i="1"/>
  <c r="A76" i="1"/>
  <c r="D75" i="1"/>
  <c r="G74" i="1"/>
  <c r="I75" i="1" l="1"/>
  <c r="E75" i="1"/>
  <c r="J75" i="1" s="1"/>
  <c r="D76" i="1"/>
  <c r="I76" i="1" s="1"/>
  <c r="B76" i="1"/>
  <c r="G76" i="1" s="1"/>
  <c r="A77" i="1"/>
  <c r="C75" i="1"/>
  <c r="H75" i="1" s="1"/>
  <c r="G75" i="1"/>
  <c r="C76" i="1" l="1"/>
  <c r="H76" i="1" s="1"/>
  <c r="B77" i="1"/>
  <c r="C77" i="1" s="1"/>
  <c r="H77" i="1" s="1"/>
  <c r="A78" i="1"/>
  <c r="D77" i="1"/>
  <c r="I77" i="1" s="1"/>
  <c r="E76" i="1"/>
  <c r="J76" i="1" s="1"/>
  <c r="E77" i="1" l="1"/>
  <c r="J77" i="1" s="1"/>
  <c r="G77" i="1"/>
  <c r="B78" i="1"/>
  <c r="G78" i="1" s="1"/>
  <c r="D78" i="1"/>
  <c r="E78" i="1" s="1"/>
  <c r="J78" i="1" s="1"/>
  <c r="A79" i="1"/>
  <c r="B79" i="1" l="1"/>
  <c r="C79" i="1" s="1"/>
  <c r="H79" i="1" s="1"/>
  <c r="A80" i="1"/>
  <c r="D79" i="1"/>
  <c r="E79" i="1" s="1"/>
  <c r="J79" i="1" s="1"/>
  <c r="I78" i="1"/>
  <c r="C78" i="1"/>
  <c r="H78" i="1" s="1"/>
  <c r="A81" i="1" l="1"/>
  <c r="B80" i="1"/>
  <c r="G80" i="1" s="1"/>
  <c r="D80" i="1"/>
  <c r="I80" i="1" s="1"/>
  <c r="G79" i="1"/>
  <c r="I79" i="1"/>
  <c r="D81" i="1" l="1"/>
  <c r="B81" i="1"/>
  <c r="A82" i="1"/>
  <c r="E80" i="1"/>
  <c r="J80" i="1" s="1"/>
  <c r="C80" i="1"/>
  <c r="H80" i="1" s="1"/>
  <c r="D82" i="1" l="1"/>
  <c r="E82" i="1" s="1"/>
  <c r="J82" i="1" s="1"/>
  <c r="A83" i="1"/>
  <c r="B82" i="1"/>
  <c r="G82" i="1" s="1"/>
  <c r="G81" i="1"/>
  <c r="C81" i="1"/>
  <c r="H81" i="1" s="1"/>
  <c r="I81" i="1"/>
  <c r="E81" i="1"/>
  <c r="J81" i="1" s="1"/>
  <c r="D83" i="1" l="1"/>
  <c r="B83" i="1"/>
  <c r="A84" i="1"/>
  <c r="I82" i="1"/>
  <c r="C82" i="1"/>
  <c r="H82" i="1" s="1"/>
  <c r="B84" i="1" l="1"/>
  <c r="D84" i="1"/>
  <c r="A85" i="1"/>
  <c r="C83" i="1"/>
  <c r="H83" i="1" s="1"/>
  <c r="G83" i="1"/>
  <c r="I83" i="1"/>
  <c r="E83" i="1"/>
  <c r="J83" i="1" s="1"/>
  <c r="B85" i="1" l="1"/>
  <c r="A86" i="1"/>
  <c r="D85" i="1"/>
  <c r="I84" i="1"/>
  <c r="E84" i="1"/>
  <c r="J84" i="1" s="1"/>
  <c r="C84" i="1"/>
  <c r="H84" i="1" s="1"/>
  <c r="G84" i="1"/>
  <c r="I85" i="1" l="1"/>
  <c r="E85" i="1"/>
  <c r="J85" i="1" s="1"/>
  <c r="D86" i="1"/>
  <c r="B86" i="1"/>
  <c r="A87" i="1"/>
  <c r="G85" i="1"/>
  <c r="C85" i="1"/>
  <c r="H85" i="1" s="1"/>
  <c r="G86" i="1" l="1"/>
  <c r="C86" i="1"/>
  <c r="H86" i="1" s="1"/>
  <c r="B87" i="1"/>
  <c r="D87" i="1"/>
  <c r="A88" i="1"/>
  <c r="I86" i="1"/>
  <c r="E86" i="1"/>
  <c r="J86" i="1" s="1"/>
  <c r="I87" i="1" l="1"/>
  <c r="E87" i="1"/>
  <c r="J87" i="1" s="1"/>
  <c r="A89" i="1"/>
  <c r="B88" i="1"/>
  <c r="D88" i="1"/>
  <c r="C87" i="1"/>
  <c r="H87" i="1" s="1"/>
  <c r="G87" i="1"/>
  <c r="G88" i="1" l="1"/>
  <c r="C88" i="1"/>
  <c r="H88" i="1" s="1"/>
  <c r="E88" i="1"/>
  <c r="J88" i="1" s="1"/>
  <c r="I88" i="1"/>
  <c r="D89" i="1"/>
  <c r="A90" i="1"/>
  <c r="B89" i="1"/>
  <c r="C89" i="1" l="1"/>
  <c r="H89" i="1" s="1"/>
  <c r="G89" i="1"/>
  <c r="A91" i="1"/>
  <c r="D90" i="1"/>
  <c r="B90" i="1"/>
  <c r="C90" i="1" s="1"/>
  <c r="H90" i="1" s="1"/>
  <c r="I89" i="1"/>
  <c r="E89" i="1"/>
  <c r="J89" i="1" s="1"/>
  <c r="B91" i="1" l="1"/>
  <c r="G91" i="1" s="1"/>
  <c r="D91" i="1"/>
  <c r="I91" i="1" s="1"/>
  <c r="A92" i="1"/>
  <c r="E90" i="1"/>
  <c r="J90" i="1" s="1"/>
  <c r="I90" i="1"/>
  <c r="G90" i="1"/>
  <c r="E91" i="1" l="1"/>
  <c r="J91" i="1" s="1"/>
  <c r="A93" i="1"/>
  <c r="B92" i="1"/>
  <c r="G92" i="1" s="1"/>
  <c r="D92" i="1"/>
  <c r="I92" i="1" s="1"/>
  <c r="C91" i="1"/>
  <c r="H91" i="1" s="1"/>
  <c r="B93" i="1" l="1"/>
  <c r="A94" i="1"/>
  <c r="D93" i="1"/>
  <c r="C92" i="1"/>
  <c r="H92" i="1" s="1"/>
  <c r="E92" i="1"/>
  <c r="J92" i="1" s="1"/>
  <c r="I93" i="1" l="1"/>
  <c r="E93" i="1"/>
  <c r="J93" i="1" s="1"/>
  <c r="A95" i="1"/>
  <c r="D94" i="1"/>
  <c r="E94" i="1" s="1"/>
  <c r="J94" i="1" s="1"/>
  <c r="B94" i="1"/>
  <c r="G93" i="1"/>
  <c r="C93" i="1"/>
  <c r="H93" i="1" s="1"/>
  <c r="I95" i="1" l="1"/>
  <c r="G95" i="1"/>
  <c r="A96" i="1"/>
  <c r="H95" i="1"/>
  <c r="B95" i="1"/>
  <c r="C95" i="1" s="1"/>
  <c r="D95" i="1"/>
  <c r="E95" i="1" s="1"/>
  <c r="J95" i="1"/>
  <c r="G94" i="1"/>
  <c r="C94" i="1"/>
  <c r="H94" i="1" s="1"/>
  <c r="I94" i="1"/>
  <c r="H96" i="1" l="1"/>
  <c r="B96" i="1"/>
  <c r="C96" i="1" s="1"/>
  <c r="D96" i="1"/>
  <c r="E96" i="1" s="1"/>
  <c r="G96" i="1"/>
  <c r="A97" i="1"/>
  <c r="I96" i="1"/>
  <c r="J96" i="1"/>
  <c r="B97" i="1" l="1"/>
  <c r="C97" i="1" s="1"/>
  <c r="I97" i="1"/>
  <c r="J97" i="1"/>
  <c r="G97" i="1"/>
  <c r="A98" i="1"/>
  <c r="H97" i="1"/>
  <c r="D97" i="1"/>
  <c r="E97" i="1" s="1"/>
  <c r="B98" i="1" l="1"/>
  <c r="C98" i="1" s="1"/>
  <c r="J98" i="1"/>
  <c r="D98" i="1"/>
  <c r="E98" i="1" s="1"/>
  <c r="G98" i="1"/>
  <c r="H98" i="1"/>
  <c r="A99" i="1"/>
  <c r="I98" i="1"/>
  <c r="I99" i="1" l="1"/>
  <c r="B99" i="1"/>
  <c r="C99" i="1" s="1"/>
  <c r="H99" i="1"/>
  <c r="A100" i="1"/>
  <c r="J99" i="1"/>
  <c r="G99" i="1"/>
  <c r="D99" i="1"/>
  <c r="E99" i="1" s="1"/>
  <c r="H100" i="1" l="1"/>
  <c r="B100" i="1"/>
  <c r="C100" i="1" s="1"/>
  <c r="G100" i="1"/>
  <c r="I100" i="1"/>
  <c r="D100" i="1"/>
  <c r="E100" i="1" s="1"/>
  <c r="J100" i="1"/>
  <c r="A101" i="1"/>
  <c r="B101" i="1" l="1"/>
  <c r="H101" i="1"/>
  <c r="J101" i="1"/>
  <c r="A102" i="1"/>
  <c r="C101" i="1"/>
  <c r="D101" i="1"/>
  <c r="E101" i="1" s="1"/>
  <c r="I101" i="1"/>
  <c r="G101" i="1"/>
  <c r="H102" i="1" l="1"/>
  <c r="B102" i="1"/>
  <c r="C102" i="1" s="1"/>
  <c r="A103" i="1"/>
  <c r="J102" i="1"/>
  <c r="D102" i="1"/>
  <c r="E102" i="1" s="1"/>
  <c r="I102" i="1"/>
  <c r="G102" i="1"/>
  <c r="J103" i="1" l="1"/>
  <c r="I103" i="1"/>
  <c r="G103" i="1"/>
  <c r="D103" i="1"/>
  <c r="E103" i="1" s="1"/>
  <c r="H103" i="1"/>
  <c r="B103" i="1"/>
  <c r="C103" i="1" s="1"/>
  <c r="A104" i="1"/>
  <c r="D104" i="1" l="1"/>
  <c r="E104" i="1" s="1"/>
  <c r="B104" i="1"/>
  <c r="C104" i="1" s="1"/>
  <c r="G104" i="1"/>
  <c r="H104" i="1"/>
  <c r="A105" i="1"/>
  <c r="I104" i="1"/>
  <c r="J104" i="1"/>
  <c r="I105" i="1" l="1"/>
  <c r="D105" i="1"/>
  <c r="E105" i="1" s="1"/>
  <c r="A106" i="1"/>
  <c r="H105" i="1"/>
  <c r="G105" i="1"/>
  <c r="B105" i="1"/>
  <c r="C105" i="1" s="1"/>
  <c r="J105" i="1"/>
  <c r="G106" i="1" l="1"/>
  <c r="A107" i="1"/>
  <c r="B106" i="1"/>
  <c r="C106" i="1" s="1"/>
  <c r="H106" i="1"/>
  <c r="J106" i="1"/>
  <c r="I106" i="1"/>
  <c r="D106" i="1"/>
  <c r="E106" i="1" s="1"/>
  <c r="J107" i="1" l="1"/>
  <c r="A108" i="1"/>
  <c r="B107" i="1"/>
  <c r="C107" i="1" s="1"/>
  <c r="G107" i="1"/>
  <c r="I107" i="1"/>
  <c r="D107" i="1"/>
  <c r="E107" i="1" s="1"/>
  <c r="H107" i="1"/>
  <c r="H108" i="1" l="1"/>
  <c r="I108" i="1"/>
  <c r="B108" i="1"/>
  <c r="C108" i="1" s="1"/>
  <c r="G108" i="1"/>
  <c r="A109" i="1"/>
  <c r="J108" i="1"/>
  <c r="D108" i="1"/>
  <c r="E108" i="1" s="1"/>
  <c r="H109" i="1" l="1"/>
  <c r="D109" i="1"/>
  <c r="E109" i="1" s="1"/>
  <c r="J109" i="1"/>
  <c r="B109" i="1"/>
  <c r="C109" i="1" s="1"/>
  <c r="A110" i="1"/>
  <c r="G109" i="1"/>
  <c r="I109" i="1"/>
  <c r="A111" i="1" l="1"/>
  <c r="G110" i="1"/>
  <c r="J110" i="1"/>
  <c r="H110" i="1"/>
  <c r="B110" i="1"/>
  <c r="C110" i="1" s="1"/>
  <c r="D110" i="1"/>
  <c r="E110" i="1" s="1"/>
  <c r="I110" i="1"/>
  <c r="A112" i="1" l="1"/>
  <c r="I111" i="1"/>
  <c r="H111" i="1"/>
  <c r="B111" i="1"/>
  <c r="C111" i="1" s="1"/>
  <c r="D111" i="1"/>
  <c r="E111" i="1" s="1"/>
  <c r="J111" i="1"/>
  <c r="G111" i="1"/>
  <c r="B112" i="1" l="1"/>
  <c r="C112" i="1" s="1"/>
  <c r="J112" i="1"/>
  <c r="G112" i="1"/>
  <c r="H112" i="1"/>
  <c r="A113" i="1"/>
  <c r="I112" i="1"/>
  <c r="D112" i="1"/>
  <c r="E112" i="1" s="1"/>
  <c r="I113" i="1" l="1"/>
  <c r="G113" i="1"/>
  <c r="D113" i="1"/>
  <c r="E113" i="1" s="1"/>
  <c r="A114" i="1"/>
  <c r="H113" i="1"/>
  <c r="B113" i="1"/>
  <c r="C113" i="1" s="1"/>
  <c r="J113" i="1"/>
  <c r="J114" i="1" l="1"/>
  <c r="D114" i="1"/>
  <c r="E114" i="1" s="1"/>
  <c r="A115" i="1"/>
  <c r="H114" i="1"/>
  <c r="I114" i="1"/>
  <c r="G114" i="1"/>
  <c r="B114" i="1"/>
  <c r="C114" i="1" s="1"/>
  <c r="G115" i="1" l="1"/>
  <c r="B115" i="1"/>
  <c r="C115" i="1" s="1"/>
  <c r="I115" i="1"/>
  <c r="H115" i="1"/>
  <c r="J115" i="1"/>
  <c r="D115" i="1"/>
  <c r="E115" i="1" s="1"/>
  <c r="A116" i="1"/>
  <c r="H116" i="1" l="1"/>
  <c r="A117" i="1"/>
  <c r="B116" i="1"/>
  <c r="C116" i="1" s="1"/>
  <c r="I116" i="1"/>
  <c r="D116" i="1"/>
  <c r="E116" i="1" s="1"/>
  <c r="G116" i="1"/>
  <c r="J116" i="1"/>
  <c r="B117" i="1" l="1"/>
  <c r="C117" i="1" s="1"/>
  <c r="D117" i="1"/>
  <c r="E117" i="1" s="1"/>
  <c r="A118" i="1"/>
  <c r="G117" i="1"/>
  <c r="H117" i="1"/>
  <c r="J117" i="1"/>
  <c r="I117" i="1"/>
  <c r="H118" i="1" l="1"/>
  <c r="B118" i="1"/>
  <c r="C118" i="1" s="1"/>
  <c r="D118" i="1"/>
  <c r="E118" i="1" s="1"/>
  <c r="G118" i="1"/>
  <c r="A119" i="1"/>
  <c r="J118" i="1"/>
  <c r="I118" i="1"/>
  <c r="J119" i="1" l="1"/>
  <c r="D119" i="1"/>
  <c r="E119" i="1" s="1"/>
  <c r="H119" i="1"/>
  <c r="B119" i="1"/>
  <c r="C119" i="1" s="1"/>
  <c r="A120" i="1"/>
  <c r="I119" i="1"/>
  <c r="G119" i="1"/>
  <c r="D120" i="1" l="1"/>
  <c r="E120" i="1" s="1"/>
  <c r="B120" i="1"/>
  <c r="C120" i="1" s="1"/>
  <c r="G120" i="1"/>
  <c r="J120" i="1"/>
  <c r="H120" i="1"/>
  <c r="I120" i="1"/>
  <c r="A121" i="1"/>
  <c r="G121" i="1" l="1"/>
  <c r="B121" i="1"/>
  <c r="C121" i="1" s="1"/>
  <c r="D121" i="1"/>
  <c r="E121" i="1" s="1"/>
  <c r="A122" i="1"/>
  <c r="H121" i="1"/>
  <c r="I121" i="1"/>
  <c r="J121" i="1"/>
  <c r="B122" i="1" l="1"/>
  <c r="C122" i="1" s="1"/>
  <c r="I122" i="1"/>
  <c r="D122" i="1"/>
  <c r="E122" i="1" s="1"/>
  <c r="A123" i="1"/>
  <c r="J122" i="1"/>
  <c r="G122" i="1"/>
  <c r="H122" i="1"/>
  <c r="G123" i="1" l="1"/>
  <c r="D123" i="1"/>
  <c r="E123" i="1" s="1"/>
  <c r="A124" i="1"/>
  <c r="B123" i="1"/>
  <c r="C123" i="1" s="1"/>
  <c r="J123" i="1"/>
  <c r="H123" i="1"/>
  <c r="I123" i="1"/>
  <c r="B124" i="1" l="1"/>
  <c r="C124" i="1" s="1"/>
  <c r="D124" i="1"/>
  <c r="E124" i="1" s="1"/>
  <c r="A125" i="1"/>
  <c r="J124" i="1"/>
  <c r="H124" i="1"/>
  <c r="G124" i="1"/>
  <c r="I124" i="1"/>
  <c r="D125" i="1" l="1"/>
  <c r="E125" i="1" s="1"/>
  <c r="B125" i="1"/>
  <c r="C125" i="1" s="1"/>
  <c r="J125" i="1"/>
  <c r="A126" i="1"/>
  <c r="G125" i="1"/>
  <c r="H125" i="1"/>
  <c r="I125" i="1"/>
  <c r="A127" i="1" l="1"/>
  <c r="I126" i="1"/>
  <c r="H126" i="1"/>
  <c r="G126" i="1"/>
  <c r="D126" i="1"/>
  <c r="E126" i="1" s="1"/>
  <c r="J126" i="1"/>
  <c r="B126" i="1"/>
  <c r="C126" i="1" s="1"/>
  <c r="J127" i="1" l="1"/>
  <c r="I127" i="1"/>
  <c r="D127" i="1"/>
  <c r="E127" i="1" s="1"/>
  <c r="A128" i="1"/>
  <c r="H127" i="1"/>
  <c r="B127" i="1"/>
  <c r="C127" i="1" s="1"/>
  <c r="G127" i="1"/>
  <c r="B128" i="1" l="1"/>
  <c r="C128" i="1" s="1"/>
  <c r="J128" i="1"/>
  <c r="A129" i="1"/>
  <c r="G128" i="1"/>
  <c r="I128" i="1"/>
  <c r="D128" i="1"/>
  <c r="E128" i="1" s="1"/>
  <c r="H128" i="1"/>
  <c r="G129" i="1" l="1"/>
  <c r="H129" i="1"/>
  <c r="J129" i="1"/>
  <c r="A130" i="1"/>
  <c r="I129" i="1"/>
  <c r="D129" i="1"/>
  <c r="E129" i="1" s="1"/>
  <c r="B129" i="1"/>
  <c r="C129" i="1" s="1"/>
  <c r="J130" i="1" l="1"/>
  <c r="H130" i="1"/>
  <c r="D130" i="1"/>
  <c r="E130" i="1" s="1"/>
  <c r="B130" i="1"/>
  <c r="C130" i="1" s="1"/>
  <c r="A131" i="1"/>
  <c r="I130" i="1"/>
  <c r="G130" i="1"/>
  <c r="D131" i="1" l="1"/>
  <c r="E131" i="1" s="1"/>
  <c r="B131" i="1"/>
  <c r="C131" i="1" s="1"/>
  <c r="A132" i="1"/>
  <c r="G131" i="1"/>
  <c r="H131" i="1"/>
  <c r="I131" i="1"/>
  <c r="J131" i="1"/>
  <c r="D132" i="1" l="1"/>
  <c r="E132" i="1" s="1"/>
  <c r="B132" i="1"/>
  <c r="C132" i="1" s="1"/>
  <c r="G132" i="1"/>
  <c r="J132" i="1"/>
  <c r="H132" i="1"/>
  <c r="I132" i="1"/>
  <c r="A133" i="1"/>
  <c r="B133" i="1" l="1"/>
  <c r="C133" i="1" s="1"/>
  <c r="I133" i="1"/>
  <c r="G133" i="1"/>
  <c r="H133" i="1"/>
  <c r="D133" i="1"/>
  <c r="E133" i="1" s="1"/>
  <c r="A134" i="1"/>
  <c r="J133" i="1"/>
  <c r="H134" i="1" l="1"/>
  <c r="B134" i="1"/>
  <c r="C134" i="1" s="1"/>
  <c r="G134" i="1"/>
  <c r="J134" i="1"/>
  <c r="I134" i="1"/>
  <c r="A135" i="1"/>
  <c r="D134" i="1"/>
  <c r="E134" i="1" s="1"/>
  <c r="J135" i="1" l="1"/>
  <c r="B135" i="1"/>
  <c r="C135" i="1" s="1"/>
  <c r="A136" i="1"/>
  <c r="G135" i="1"/>
  <c r="H135" i="1"/>
  <c r="D135" i="1"/>
  <c r="E135" i="1" s="1"/>
  <c r="I135" i="1"/>
  <c r="B136" i="1" l="1"/>
  <c r="C136" i="1" s="1"/>
  <c r="H136" i="1"/>
  <c r="A137" i="1"/>
  <c r="G136" i="1"/>
  <c r="I136" i="1"/>
  <c r="D136" i="1"/>
  <c r="E136" i="1" s="1"/>
  <c r="J136" i="1"/>
  <c r="G137" i="1" l="1"/>
  <c r="D137" i="1"/>
  <c r="E137" i="1" s="1"/>
  <c r="H137" i="1"/>
  <c r="B137" i="1"/>
  <c r="C137" i="1" s="1"/>
  <c r="A138" i="1"/>
  <c r="I137" i="1"/>
  <c r="J137" i="1"/>
  <c r="G138" i="1" l="1"/>
  <c r="B138" i="1"/>
  <c r="C138" i="1" s="1"/>
  <c r="D138" i="1"/>
  <c r="E138" i="1" s="1"/>
  <c r="J138" i="1"/>
  <c r="I138" i="1"/>
  <c r="A139" i="1"/>
  <c r="H138" i="1"/>
  <c r="J139" i="1" l="1"/>
  <c r="D139" i="1"/>
  <c r="E139" i="1" s="1"/>
  <c r="A140" i="1"/>
  <c r="B139" i="1"/>
  <c r="C139" i="1" s="1"/>
  <c r="H139" i="1"/>
  <c r="I139" i="1"/>
  <c r="G139" i="1"/>
  <c r="I140" i="1" l="1"/>
  <c r="H140" i="1"/>
  <c r="B140" i="1"/>
  <c r="C140" i="1" s="1"/>
  <c r="A141" i="1"/>
  <c r="G140" i="1"/>
  <c r="D140" i="1"/>
  <c r="E140" i="1" s="1"/>
  <c r="J140" i="1"/>
  <c r="H141" i="1" l="1"/>
  <c r="B141" i="1"/>
  <c r="C141" i="1" s="1"/>
  <c r="J141" i="1"/>
  <c r="D141" i="1"/>
  <c r="E141" i="1" s="1"/>
  <c r="A142" i="1"/>
  <c r="I141" i="1"/>
  <c r="G141" i="1"/>
  <c r="I142" i="1" l="1"/>
  <c r="G142" i="1"/>
  <c r="D142" i="1"/>
  <c r="E142" i="1" s="1"/>
  <c r="H142" i="1"/>
  <c r="J142" i="1"/>
  <c r="B142" i="1"/>
  <c r="C142" i="1" s="1"/>
  <c r="A143" i="1"/>
  <c r="I143" i="1" l="1"/>
  <c r="G143" i="1"/>
  <c r="A144" i="1"/>
  <c r="H143" i="1"/>
  <c r="D143" i="1"/>
  <c r="E143" i="1" s="1"/>
  <c r="J143" i="1"/>
  <c r="B143" i="1"/>
  <c r="C143" i="1" s="1"/>
  <c r="J144" i="1" l="1"/>
  <c r="H144" i="1"/>
  <c r="I144" i="1"/>
  <c r="B144" i="1"/>
  <c r="C144" i="1" s="1"/>
  <c r="G144" i="1"/>
  <c r="A145" i="1"/>
  <c r="D144" i="1"/>
  <c r="E144" i="1" s="1"/>
  <c r="A146" i="1" l="1"/>
  <c r="D145" i="1"/>
  <c r="E145" i="1" s="1"/>
  <c r="J145" i="1"/>
  <c r="I145" i="1"/>
  <c r="G145" i="1"/>
  <c r="B145" i="1"/>
  <c r="C145" i="1" s="1"/>
  <c r="H145" i="1"/>
  <c r="A147" i="1" l="1"/>
  <c r="J146" i="1"/>
  <c r="D146" i="1"/>
  <c r="E146" i="1" s="1"/>
  <c r="B146" i="1"/>
  <c r="C146" i="1" s="1"/>
  <c r="H146" i="1"/>
  <c r="I146" i="1"/>
  <c r="G146" i="1"/>
  <c r="I147" i="1" l="1"/>
  <c r="B147" i="1"/>
  <c r="C147" i="1" s="1"/>
  <c r="H147" i="1"/>
  <c r="A148" i="1"/>
  <c r="G147" i="1"/>
  <c r="J147" i="1"/>
  <c r="D147" i="1"/>
  <c r="E147" i="1" s="1"/>
  <c r="H148" i="1" l="1"/>
  <c r="J148" i="1"/>
  <c r="B148" i="1"/>
  <c r="C148" i="1" s="1"/>
  <c r="A149" i="1"/>
  <c r="D148" i="1"/>
  <c r="E148" i="1" s="1"/>
  <c r="G148" i="1"/>
  <c r="I148" i="1"/>
  <c r="A150" i="1" l="1"/>
  <c r="I149" i="1"/>
  <c r="G149" i="1"/>
  <c r="J149" i="1"/>
  <c r="H149" i="1"/>
  <c r="B149" i="1"/>
  <c r="C149" i="1" s="1"/>
  <c r="D149" i="1"/>
  <c r="E149" i="1" s="1"/>
  <c r="H150" i="1" l="1"/>
  <c r="G150" i="1"/>
  <c r="I150" i="1"/>
  <c r="A151" i="1"/>
  <c r="D150" i="1"/>
  <c r="E150" i="1" s="1"/>
  <c r="B150" i="1"/>
  <c r="C150" i="1" s="1"/>
  <c r="J150" i="1"/>
  <c r="G151" i="1" l="1"/>
  <c r="D151" i="1"/>
  <c r="E151" i="1" s="1"/>
  <c r="A152" i="1"/>
  <c r="I151" i="1"/>
  <c r="H151" i="1"/>
  <c r="J151" i="1"/>
  <c r="B151" i="1"/>
  <c r="C151" i="1" s="1"/>
  <c r="H152" i="1" l="1"/>
  <c r="D152" i="1"/>
  <c r="E152" i="1" s="1"/>
  <c r="B152" i="1"/>
  <c r="C152" i="1" s="1"/>
  <c r="G152" i="1"/>
  <c r="J152" i="1"/>
  <c r="A153" i="1"/>
  <c r="I152" i="1"/>
  <c r="A154" i="1" l="1"/>
  <c r="I153" i="1"/>
  <c r="D153" i="1"/>
  <c r="E153" i="1" s="1"/>
  <c r="H153" i="1"/>
  <c r="G153" i="1"/>
  <c r="J153" i="1"/>
  <c r="B153" i="1"/>
  <c r="C153" i="1" s="1"/>
  <c r="I154" i="1" l="1"/>
  <c r="B154" i="1"/>
  <c r="C154" i="1" s="1"/>
  <c r="J154" i="1"/>
  <c r="H154" i="1"/>
  <c r="G154" i="1"/>
  <c r="A155" i="1"/>
  <c r="D154" i="1"/>
  <c r="E154" i="1" s="1"/>
  <c r="I155" i="1" l="1"/>
  <c r="G155" i="1"/>
  <c r="H155" i="1"/>
  <c r="D155" i="1"/>
  <c r="E155" i="1" s="1"/>
  <c r="B155" i="1"/>
  <c r="C155" i="1" s="1"/>
  <c r="A156" i="1"/>
  <c r="J155" i="1"/>
  <c r="J156" i="1" l="1"/>
  <c r="I156" i="1"/>
  <c r="H156" i="1"/>
  <c r="G156" i="1"/>
  <c r="A157" i="1"/>
  <c r="D156" i="1"/>
  <c r="E156" i="1" s="1"/>
  <c r="B156" i="1"/>
  <c r="C156" i="1" s="1"/>
  <c r="D157" i="1" l="1"/>
  <c r="E157" i="1" s="1"/>
  <c r="H157" i="1"/>
  <c r="G157" i="1"/>
  <c r="A158" i="1"/>
  <c r="I157" i="1"/>
  <c r="B157" i="1"/>
  <c r="C157" i="1" s="1"/>
  <c r="J157" i="1"/>
  <c r="A159" i="1" l="1"/>
  <c r="G158" i="1"/>
  <c r="D158" i="1"/>
  <c r="E158" i="1" s="1"/>
  <c r="B158" i="1"/>
  <c r="C158" i="1" s="1"/>
  <c r="I158" i="1"/>
  <c r="H158" i="1"/>
  <c r="J158" i="1"/>
  <c r="A160" i="1" l="1"/>
  <c r="D159" i="1"/>
  <c r="E159" i="1" s="1"/>
  <c r="B159" i="1"/>
  <c r="C159" i="1" s="1"/>
  <c r="G159" i="1"/>
  <c r="J159" i="1"/>
  <c r="I159" i="1"/>
  <c r="H159" i="1"/>
  <c r="D160" i="1" l="1"/>
  <c r="E160" i="1" s="1"/>
  <c r="A161" i="1"/>
  <c r="G160" i="1"/>
  <c r="I160" i="1"/>
  <c r="B160" i="1"/>
  <c r="C160" i="1" s="1"/>
  <c r="J160" i="1"/>
  <c r="H160" i="1"/>
  <c r="B161" i="1" l="1"/>
  <c r="C161" i="1" s="1"/>
  <c r="A162" i="1"/>
  <c r="J161" i="1"/>
  <c r="I161" i="1"/>
  <c r="G161" i="1"/>
  <c r="D161" i="1"/>
  <c r="E161" i="1" s="1"/>
  <c r="H161" i="1"/>
  <c r="J162" i="1" l="1"/>
  <c r="I162" i="1"/>
  <c r="H162" i="1"/>
  <c r="A163" i="1"/>
  <c r="G162" i="1"/>
  <c r="D162" i="1"/>
  <c r="E162" i="1" s="1"/>
  <c r="B162" i="1"/>
  <c r="C162" i="1" s="1"/>
  <c r="J163" i="1" l="1"/>
  <c r="D163" i="1"/>
  <c r="E163" i="1" s="1"/>
  <c r="I163" i="1"/>
  <c r="H163" i="1"/>
  <c r="G163" i="1"/>
  <c r="B163" i="1"/>
  <c r="C163" i="1" s="1"/>
  <c r="A164" i="1"/>
  <c r="H164" i="1" l="1"/>
  <c r="D164" i="1"/>
  <c r="E164" i="1" s="1"/>
  <c r="J164" i="1"/>
  <c r="B164" i="1"/>
  <c r="C164" i="1" s="1"/>
  <c r="I164" i="1"/>
  <c r="G164" i="1"/>
  <c r="A165" i="1"/>
  <c r="I165" i="1" l="1"/>
  <c r="H165" i="1"/>
  <c r="J165" i="1"/>
  <c r="D165" i="1"/>
  <c r="E165" i="1" s="1"/>
  <c r="B165" i="1"/>
  <c r="C165" i="1" s="1"/>
  <c r="A166" i="1"/>
  <c r="G165" i="1"/>
  <c r="B166" i="1" l="1"/>
  <c r="C166" i="1" s="1"/>
  <c r="J166" i="1"/>
  <c r="D166" i="1"/>
  <c r="E166" i="1" s="1"/>
  <c r="I166" i="1"/>
  <c r="H166" i="1"/>
  <c r="G166" i="1"/>
  <c r="A167" i="1"/>
  <c r="J167" i="1" l="1"/>
  <c r="D167" i="1"/>
  <c r="E167" i="1" s="1"/>
  <c r="A168" i="1"/>
  <c r="H167" i="1"/>
  <c r="G167" i="1"/>
  <c r="I167" i="1"/>
  <c r="B167" i="1"/>
  <c r="C167" i="1" s="1"/>
  <c r="B168" i="1" l="1"/>
  <c r="C168" i="1" s="1"/>
  <c r="H168" i="1"/>
  <c r="I168" i="1"/>
  <c r="A169" i="1"/>
  <c r="D168" i="1"/>
  <c r="E168" i="1" s="1"/>
  <c r="G168" i="1"/>
  <c r="J168" i="1"/>
  <c r="G169" i="1" l="1"/>
  <c r="B169" i="1"/>
  <c r="C169" i="1" s="1"/>
  <c r="A170" i="1"/>
  <c r="D169" i="1"/>
  <c r="E169" i="1" s="1"/>
  <c r="H169" i="1"/>
  <c r="J169" i="1"/>
  <c r="I169" i="1"/>
  <c r="I170" i="1" l="1"/>
  <c r="B170" i="1"/>
  <c r="C170" i="1" s="1"/>
  <c r="G170" i="1"/>
  <c r="J170" i="1"/>
  <c r="D170" i="1"/>
  <c r="E170" i="1" s="1"/>
  <c r="H170" i="1"/>
  <c r="A171" i="1"/>
  <c r="G171" i="1" l="1"/>
  <c r="D171" i="1"/>
  <c r="E171" i="1" s="1"/>
  <c r="H171" i="1"/>
  <c r="B171" i="1"/>
  <c r="C171" i="1" s="1"/>
  <c r="I171" i="1"/>
  <c r="A172" i="1"/>
  <c r="J171" i="1"/>
  <c r="I172" i="1" l="1"/>
  <c r="A173" i="1"/>
  <c r="G172" i="1"/>
  <c r="D172" i="1"/>
  <c r="E172" i="1" s="1"/>
  <c r="H172" i="1"/>
  <c r="B172" i="1"/>
  <c r="C172" i="1" s="1"/>
  <c r="J172" i="1"/>
  <c r="D173" i="1" l="1"/>
  <c r="E173" i="1" s="1"/>
  <c r="B173" i="1"/>
  <c r="C173" i="1" s="1"/>
  <c r="J173" i="1"/>
  <c r="G173" i="1"/>
  <c r="H173" i="1"/>
  <c r="A174" i="1"/>
  <c r="I173" i="1"/>
  <c r="J174" i="1" l="1"/>
  <c r="I174" i="1"/>
  <c r="D174" i="1"/>
  <c r="E174" i="1" s="1"/>
  <c r="H174" i="1"/>
  <c r="G174" i="1"/>
  <c r="B174" i="1"/>
  <c r="C174" i="1" s="1"/>
  <c r="A175" i="1"/>
  <c r="A176" i="1" l="1"/>
  <c r="I175" i="1"/>
  <c r="H175" i="1"/>
  <c r="J175" i="1"/>
  <c r="D175" i="1"/>
  <c r="E175" i="1" s="1"/>
  <c r="B175" i="1"/>
  <c r="C175" i="1" s="1"/>
  <c r="G175" i="1"/>
  <c r="J176" i="1" l="1"/>
  <c r="H176" i="1"/>
  <c r="A177" i="1"/>
  <c r="G176" i="1"/>
  <c r="I176" i="1"/>
  <c r="D176" i="1"/>
  <c r="E176" i="1" s="1"/>
  <c r="B176" i="1"/>
  <c r="C176" i="1" s="1"/>
  <c r="I177" i="1" l="1"/>
  <c r="H177" i="1"/>
  <c r="J177" i="1"/>
  <c r="D177" i="1"/>
  <c r="E177" i="1" s="1"/>
  <c r="A178" i="1"/>
  <c r="G177" i="1"/>
  <c r="B177" i="1"/>
  <c r="C177" i="1" s="1"/>
  <c r="B178" i="1" l="1"/>
  <c r="C178" i="1" s="1"/>
  <c r="G178" i="1"/>
  <c r="H178" i="1"/>
  <c r="D178" i="1"/>
  <c r="E178" i="1" s="1"/>
  <c r="J178" i="1"/>
  <c r="I178" i="1"/>
  <c r="A179" i="1"/>
  <c r="I179" i="1" l="1"/>
  <c r="G179" i="1"/>
  <c r="B179" i="1"/>
  <c r="C179" i="1" s="1"/>
  <c r="H179" i="1"/>
  <c r="D179" i="1"/>
  <c r="E179" i="1" s="1"/>
  <c r="J179" i="1"/>
  <c r="A180" i="1"/>
  <c r="D180" i="1" l="1"/>
  <c r="E180" i="1" s="1"/>
  <c r="B180" i="1"/>
  <c r="C180" i="1" s="1"/>
  <c r="A181" i="1"/>
  <c r="G180" i="1"/>
  <c r="I180" i="1"/>
  <c r="H180" i="1"/>
  <c r="J180" i="1"/>
  <c r="A182" i="1" l="1"/>
  <c r="J181" i="1"/>
  <c r="G181" i="1"/>
  <c r="H181" i="1"/>
  <c r="D181" i="1"/>
  <c r="E181" i="1" s="1"/>
  <c r="I181" i="1"/>
  <c r="B181" i="1"/>
  <c r="C181" i="1" s="1"/>
  <c r="H182" i="1" l="1"/>
  <c r="B182" i="1"/>
  <c r="C182" i="1" s="1"/>
  <c r="A183" i="1"/>
  <c r="D182" i="1"/>
  <c r="E182" i="1" s="1"/>
  <c r="I182" i="1"/>
  <c r="J182" i="1"/>
  <c r="G182" i="1"/>
  <c r="J183" i="1" l="1"/>
  <c r="I183" i="1"/>
  <c r="B183" i="1"/>
  <c r="C183" i="1" s="1"/>
  <c r="G183" i="1"/>
  <c r="H183" i="1"/>
  <c r="D183" i="1"/>
  <c r="E183" i="1" s="1"/>
  <c r="A184" i="1"/>
  <c r="J184" i="1" l="1"/>
  <c r="H184" i="1"/>
  <c r="B184" i="1"/>
  <c r="C184" i="1" s="1"/>
  <c r="G184" i="1"/>
  <c r="D184" i="1"/>
  <c r="E184" i="1" s="1"/>
  <c r="I184" i="1"/>
  <c r="A185" i="1"/>
  <c r="G185" i="1" l="1"/>
  <c r="B185" i="1"/>
  <c r="C185" i="1" s="1"/>
  <c r="D185" i="1"/>
  <c r="E185" i="1" s="1"/>
  <c r="J185" i="1"/>
  <c r="H185" i="1"/>
  <c r="I185" i="1"/>
  <c r="A186" i="1"/>
  <c r="J186" i="1" l="1"/>
  <c r="G186" i="1"/>
  <c r="A187" i="1"/>
  <c r="H186" i="1"/>
  <c r="D186" i="1"/>
  <c r="E186" i="1" s="1"/>
  <c r="I186" i="1"/>
  <c r="B186" i="1"/>
  <c r="C186" i="1" s="1"/>
  <c r="J187" i="1" l="1"/>
  <c r="I187" i="1"/>
  <c r="A188" i="1"/>
  <c r="G187" i="1"/>
  <c r="D187" i="1"/>
  <c r="E187" i="1" s="1"/>
  <c r="B187" i="1"/>
  <c r="C187" i="1" s="1"/>
  <c r="H187" i="1"/>
  <c r="J188" i="1" l="1"/>
  <c r="I188" i="1"/>
  <c r="A189" i="1"/>
  <c r="G188" i="1"/>
  <c r="H188" i="1"/>
  <c r="D188" i="1"/>
  <c r="E188" i="1" s="1"/>
  <c r="B188" i="1"/>
  <c r="C188" i="1" s="1"/>
  <c r="I189" i="1" l="1"/>
  <c r="H189" i="1"/>
  <c r="J189" i="1"/>
  <c r="G189" i="1"/>
  <c r="A190" i="1"/>
  <c r="D189" i="1"/>
  <c r="E189" i="1" s="1"/>
  <c r="B189" i="1"/>
  <c r="C189" i="1" s="1"/>
  <c r="J190" i="1" l="1"/>
  <c r="H190" i="1"/>
  <c r="D190" i="1"/>
  <c r="E190" i="1" s="1"/>
  <c r="I190" i="1"/>
  <c r="G190" i="1"/>
  <c r="B190" i="1"/>
  <c r="C190" i="1" s="1"/>
  <c r="A191" i="1"/>
  <c r="I191" i="1" l="1"/>
  <c r="G191" i="1"/>
  <c r="H191" i="1"/>
  <c r="B191" i="1"/>
  <c r="C191" i="1" s="1"/>
  <c r="A192" i="1"/>
  <c r="J191" i="1"/>
  <c r="D191" i="1"/>
  <c r="E191" i="1" s="1"/>
  <c r="J192" i="1" l="1"/>
  <c r="H192" i="1"/>
  <c r="A193" i="1"/>
  <c r="G192" i="1"/>
  <c r="I192" i="1"/>
  <c r="D192" i="1"/>
  <c r="E192" i="1" s="1"/>
  <c r="B192" i="1"/>
  <c r="C192" i="1" s="1"/>
  <c r="G193" i="1" l="1"/>
  <c r="D193" i="1"/>
  <c r="E193" i="1" s="1"/>
  <c r="I193" i="1"/>
  <c r="B193" i="1"/>
  <c r="C193" i="1" s="1"/>
  <c r="J193" i="1"/>
  <c r="H193" i="1"/>
  <c r="A194" i="1"/>
  <c r="I194" i="1" l="1"/>
  <c r="H194" i="1"/>
  <c r="D194" i="1"/>
  <c r="E194" i="1" s="1"/>
  <c r="G194" i="1"/>
  <c r="B194" i="1"/>
  <c r="C194" i="1" s="1"/>
  <c r="A195" i="1"/>
  <c r="J194" i="1"/>
  <c r="D195" i="1" l="1"/>
  <c r="E195" i="1" s="1"/>
  <c r="B195" i="1"/>
  <c r="C195" i="1" s="1"/>
  <c r="H195" i="1"/>
  <c r="A196" i="1"/>
  <c r="G195" i="1"/>
  <c r="J195" i="1"/>
  <c r="I195" i="1"/>
  <c r="I196" i="1" l="1"/>
  <c r="H196" i="1"/>
  <c r="A197" i="1"/>
  <c r="D196" i="1"/>
  <c r="E196" i="1" s="1"/>
  <c r="B196" i="1"/>
  <c r="C196" i="1" s="1"/>
  <c r="J196" i="1"/>
  <c r="G196" i="1"/>
  <c r="D197" i="1" l="1"/>
  <c r="E197" i="1" s="1"/>
  <c r="B197" i="1"/>
  <c r="C197" i="1" s="1"/>
  <c r="J197" i="1"/>
  <c r="G197" i="1"/>
  <c r="A198" i="1"/>
  <c r="I197" i="1"/>
  <c r="H197" i="1"/>
  <c r="A199" i="1" l="1"/>
  <c r="B198" i="1"/>
  <c r="C198" i="1" s="1"/>
  <c r="D198" i="1"/>
  <c r="E198" i="1" s="1"/>
  <c r="I198" i="1"/>
  <c r="J198" i="1"/>
  <c r="H198" i="1"/>
  <c r="G198" i="1"/>
  <c r="A200" i="1" l="1"/>
  <c r="D199" i="1"/>
  <c r="E199" i="1" s="1"/>
  <c r="H199" i="1"/>
  <c r="B199" i="1"/>
  <c r="C199" i="1" s="1"/>
  <c r="J199" i="1"/>
  <c r="I199" i="1"/>
  <c r="G199" i="1"/>
  <c r="J200" i="1" l="1"/>
  <c r="H200" i="1"/>
  <c r="G200" i="1"/>
  <c r="I200" i="1"/>
  <c r="B200" i="1"/>
  <c r="C200" i="1" s="1"/>
  <c r="D200" i="1"/>
  <c r="E200" i="1" s="1"/>
  <c r="A201" i="1"/>
  <c r="I201" i="1" l="1"/>
  <c r="D201" i="1"/>
  <c r="E201" i="1" s="1"/>
  <c r="J201" i="1"/>
  <c r="A202" i="1"/>
  <c r="H201" i="1"/>
  <c r="G201" i="1"/>
  <c r="B201" i="1"/>
  <c r="C201" i="1" s="1"/>
  <c r="A203" i="1" l="1"/>
  <c r="J202" i="1"/>
  <c r="D202" i="1"/>
  <c r="E202" i="1" s="1"/>
  <c r="I202" i="1"/>
  <c r="H202" i="1"/>
  <c r="G202" i="1"/>
  <c r="B202" i="1"/>
  <c r="C202" i="1" s="1"/>
  <c r="J203" i="1" l="1"/>
  <c r="B203" i="1"/>
  <c r="C203" i="1" s="1"/>
  <c r="H203" i="1"/>
  <c r="A204" i="1"/>
  <c r="G203" i="1"/>
  <c r="I203" i="1"/>
  <c r="D203" i="1"/>
  <c r="E203" i="1" s="1"/>
  <c r="J204" i="1" l="1"/>
  <c r="I204" i="1"/>
  <c r="A205" i="1"/>
  <c r="G204" i="1"/>
  <c r="B204" i="1"/>
  <c r="C204" i="1" s="1"/>
  <c r="H204" i="1"/>
  <c r="D204" i="1"/>
  <c r="E204" i="1" s="1"/>
  <c r="I205" i="1" l="1"/>
  <c r="B205" i="1"/>
  <c r="C205" i="1" s="1"/>
  <c r="J205" i="1"/>
  <c r="G205" i="1"/>
  <c r="A206" i="1"/>
  <c r="H205" i="1"/>
  <c r="D205" i="1"/>
  <c r="E205" i="1" s="1"/>
  <c r="J206" i="1" l="1"/>
  <c r="H206" i="1"/>
  <c r="B206" i="1"/>
  <c r="C206" i="1" s="1"/>
  <c r="D206" i="1"/>
  <c r="E206" i="1" s="1"/>
  <c r="I206" i="1"/>
  <c r="A207" i="1"/>
  <c r="G206" i="1"/>
  <c r="A208" i="1" l="1"/>
  <c r="I207" i="1"/>
  <c r="H207" i="1"/>
  <c r="B207" i="1"/>
  <c r="C207" i="1" s="1"/>
  <c r="J207" i="1"/>
  <c r="G207" i="1"/>
  <c r="D207" i="1"/>
  <c r="E207" i="1" s="1"/>
  <c r="B208" i="1" l="1"/>
  <c r="C208" i="1" s="1"/>
  <c r="J208" i="1"/>
  <c r="H208" i="1"/>
  <c r="A209" i="1"/>
  <c r="G208" i="1"/>
  <c r="I208" i="1"/>
  <c r="D208" i="1"/>
  <c r="E208" i="1" s="1"/>
  <c r="G209" i="1" l="1"/>
  <c r="B209" i="1"/>
  <c r="C209" i="1" s="1"/>
  <c r="A210" i="1"/>
  <c r="H209" i="1"/>
  <c r="D209" i="1"/>
  <c r="E209" i="1" s="1"/>
  <c r="J209" i="1"/>
  <c r="I209" i="1"/>
  <c r="J210" i="1" l="1"/>
  <c r="I210" i="1"/>
  <c r="A211" i="1"/>
  <c r="G210" i="1"/>
  <c r="B210" i="1"/>
  <c r="C210" i="1" s="1"/>
  <c r="H210" i="1"/>
  <c r="D210" i="1"/>
  <c r="E210" i="1" s="1"/>
  <c r="B211" i="1" l="1"/>
  <c r="C211" i="1" s="1"/>
  <c r="J211" i="1"/>
  <c r="H211" i="1"/>
  <c r="A212" i="1"/>
  <c r="G211" i="1"/>
  <c r="I211" i="1"/>
  <c r="D211" i="1"/>
  <c r="E211" i="1" s="1"/>
  <c r="I212" i="1" l="1"/>
  <c r="H212" i="1"/>
  <c r="J212" i="1"/>
  <c r="A213" i="1"/>
  <c r="B212" i="1"/>
  <c r="C212" i="1" s="1"/>
  <c r="G212" i="1"/>
  <c r="D212" i="1"/>
  <c r="E212" i="1" s="1"/>
  <c r="A214" i="1" l="1"/>
  <c r="D213" i="1"/>
  <c r="E213" i="1" s="1"/>
  <c r="I213" i="1"/>
  <c r="J213" i="1"/>
  <c r="G213" i="1"/>
  <c r="H213" i="1"/>
  <c r="B213" i="1"/>
  <c r="C213" i="1" s="1"/>
  <c r="H214" i="1" l="1"/>
  <c r="G214" i="1"/>
  <c r="D214" i="1"/>
  <c r="E214" i="1" s="1"/>
  <c r="I214" i="1"/>
  <c r="A215" i="1"/>
  <c r="J214" i="1"/>
  <c r="B214" i="1"/>
  <c r="C214" i="1" s="1"/>
  <c r="J215" i="1" l="1"/>
  <c r="H215" i="1"/>
  <c r="B215" i="1"/>
  <c r="C215" i="1" s="1"/>
  <c r="D215" i="1"/>
  <c r="E215" i="1" s="1"/>
  <c r="A216" i="1"/>
  <c r="I215" i="1"/>
  <c r="G215" i="1"/>
  <c r="J216" i="1" l="1"/>
  <c r="B216" i="1"/>
  <c r="C216" i="1" s="1"/>
  <c r="D216" i="1"/>
  <c r="E216" i="1" s="1"/>
  <c r="H216" i="1"/>
  <c r="A217" i="1"/>
  <c r="G216" i="1"/>
  <c r="I216" i="1"/>
  <c r="G217" i="1" l="1"/>
  <c r="D217" i="1"/>
  <c r="E217" i="1" s="1"/>
  <c r="J217" i="1"/>
  <c r="A218" i="1"/>
  <c r="B217" i="1"/>
  <c r="C217" i="1" s="1"/>
  <c r="H217" i="1"/>
  <c r="I217" i="1"/>
  <c r="H218" i="1" l="1"/>
  <c r="G218" i="1"/>
  <c r="A219" i="1"/>
  <c r="J218" i="1"/>
  <c r="I218" i="1"/>
  <c r="B218" i="1"/>
  <c r="C218" i="1" s="1"/>
  <c r="D218" i="1"/>
  <c r="E218" i="1" s="1"/>
  <c r="I219" i="1" l="1"/>
  <c r="H219" i="1"/>
  <c r="A220" i="1"/>
  <c r="G219" i="1"/>
  <c r="D219" i="1"/>
  <c r="E219" i="1" s="1"/>
  <c r="B219" i="1"/>
  <c r="C219" i="1" s="1"/>
  <c r="J219" i="1"/>
  <c r="B220" i="1" l="1"/>
  <c r="C220" i="1" s="1"/>
  <c r="J220" i="1"/>
  <c r="H220" i="1"/>
  <c r="D220" i="1"/>
  <c r="E220" i="1" s="1"/>
  <c r="A221" i="1"/>
  <c r="G220" i="1"/>
  <c r="I220" i="1"/>
  <c r="H221" i="1" l="1"/>
  <c r="J221" i="1"/>
  <c r="G221" i="1"/>
  <c r="D221" i="1"/>
  <c r="E221" i="1" s="1"/>
  <c r="A222" i="1"/>
  <c r="I221" i="1"/>
  <c r="B221" i="1"/>
  <c r="C221" i="1" s="1"/>
  <c r="A223" i="1" l="1"/>
  <c r="B222" i="1"/>
  <c r="C222" i="1" s="1"/>
  <c r="D222" i="1"/>
  <c r="E222" i="1" s="1"/>
  <c r="I222" i="1"/>
  <c r="J222" i="1"/>
  <c r="H222" i="1"/>
  <c r="G222" i="1"/>
  <c r="G223" i="1" l="1"/>
  <c r="A224" i="1"/>
  <c r="D223" i="1"/>
  <c r="E223" i="1" s="1"/>
  <c r="J223" i="1"/>
  <c r="I223" i="1"/>
  <c r="H223" i="1"/>
  <c r="B223" i="1"/>
  <c r="C223" i="1" s="1"/>
  <c r="H224" i="1" l="1"/>
  <c r="A225" i="1"/>
  <c r="G224" i="1"/>
  <c r="I224" i="1"/>
  <c r="D224" i="1"/>
  <c r="E224" i="1" s="1"/>
  <c r="J224" i="1"/>
  <c r="B224" i="1"/>
  <c r="C224" i="1" s="1"/>
  <c r="D225" i="1" l="1"/>
  <c r="E225" i="1" s="1"/>
  <c r="J225" i="1"/>
  <c r="A226" i="1"/>
  <c r="H225" i="1"/>
  <c r="G225" i="1"/>
  <c r="I225" i="1"/>
  <c r="B225" i="1"/>
  <c r="C225" i="1" s="1"/>
  <c r="J226" i="1" l="1"/>
  <c r="D226" i="1"/>
  <c r="E226" i="1" s="1"/>
  <c r="A227" i="1"/>
  <c r="I226" i="1"/>
  <c r="H226" i="1"/>
  <c r="G226" i="1"/>
  <c r="B226" i="1"/>
  <c r="C226" i="1" s="1"/>
  <c r="J227" i="1" l="1"/>
  <c r="B227" i="1"/>
  <c r="C227" i="1" s="1"/>
  <c r="H227" i="1"/>
  <c r="A228" i="1"/>
  <c r="G227" i="1"/>
  <c r="I227" i="1"/>
  <c r="D227" i="1"/>
  <c r="E227" i="1" s="1"/>
  <c r="I228" i="1" l="1"/>
  <c r="B228" i="1"/>
  <c r="C228" i="1" s="1"/>
  <c r="A229" i="1"/>
  <c r="G228" i="1"/>
  <c r="J228" i="1"/>
  <c r="H228" i="1"/>
  <c r="D228" i="1"/>
  <c r="E228" i="1" s="1"/>
  <c r="I229" i="1" l="1"/>
  <c r="G229" i="1"/>
  <c r="H229" i="1"/>
  <c r="D229" i="1"/>
  <c r="E229" i="1" s="1"/>
  <c r="B229" i="1"/>
  <c r="C229" i="1" s="1"/>
  <c r="A230" i="1"/>
  <c r="J229" i="1"/>
  <c r="H230" i="1" l="1"/>
  <c r="I230" i="1"/>
  <c r="A231" i="1"/>
  <c r="B230" i="1"/>
  <c r="C230" i="1" s="1"/>
  <c r="D230" i="1"/>
  <c r="E230" i="1" s="1"/>
  <c r="G230" i="1"/>
  <c r="J230" i="1"/>
  <c r="J231" i="1" l="1"/>
  <c r="I231" i="1"/>
  <c r="H231" i="1"/>
  <c r="B231" i="1"/>
  <c r="C231" i="1" s="1"/>
  <c r="G231" i="1"/>
  <c r="D231" i="1"/>
  <c r="E231" i="1" s="1"/>
  <c r="A232" i="1"/>
  <c r="B232" i="1" l="1"/>
  <c r="C232" i="1" s="1"/>
  <c r="H232" i="1"/>
  <c r="G232" i="1"/>
  <c r="I232" i="1"/>
  <c r="D232" i="1"/>
  <c r="E232" i="1" s="1"/>
  <c r="J232" i="1"/>
  <c r="A233" i="1"/>
  <c r="I233" i="1" l="1"/>
  <c r="H233" i="1"/>
  <c r="J233" i="1"/>
  <c r="A234" i="1"/>
  <c r="D233" i="1"/>
  <c r="E233" i="1" s="1"/>
  <c r="G233" i="1"/>
  <c r="B233" i="1"/>
  <c r="C233" i="1" s="1"/>
  <c r="J234" i="1" l="1"/>
  <c r="H234" i="1"/>
  <c r="D234" i="1"/>
  <c r="E234" i="1" s="1"/>
  <c r="I234" i="1"/>
  <c r="G234" i="1"/>
  <c r="B234" i="1"/>
  <c r="C234" i="1" s="1"/>
  <c r="A235" i="1"/>
  <c r="J235" i="1" l="1"/>
  <c r="I235" i="1"/>
  <c r="H235" i="1"/>
  <c r="G235" i="1"/>
  <c r="D235" i="1"/>
  <c r="E235" i="1" s="1"/>
  <c r="A236" i="1"/>
  <c r="B235" i="1"/>
  <c r="C235" i="1" s="1"/>
  <c r="J236" i="1" l="1"/>
  <c r="I236" i="1"/>
  <c r="G236" i="1"/>
  <c r="D236" i="1"/>
  <c r="E236" i="1" s="1"/>
  <c r="A237" i="1"/>
  <c r="H236" i="1"/>
  <c r="B236" i="1"/>
  <c r="C236" i="1" s="1"/>
  <c r="I237" i="1" l="1"/>
  <c r="H237" i="1"/>
  <c r="J237" i="1"/>
  <c r="G237" i="1"/>
  <c r="A238" i="1"/>
  <c r="D237" i="1"/>
  <c r="E237" i="1" s="1"/>
  <c r="B237" i="1"/>
  <c r="C237" i="1" s="1"/>
  <c r="A239" i="1" l="1"/>
  <c r="D238" i="1"/>
  <c r="E238" i="1" s="1"/>
  <c r="G238" i="1"/>
  <c r="B238" i="1"/>
  <c r="C238" i="1" s="1"/>
  <c r="J238" i="1"/>
  <c r="H238" i="1"/>
  <c r="I238" i="1"/>
  <c r="I239" i="1" l="1"/>
  <c r="G239" i="1"/>
  <c r="H239" i="1"/>
  <c r="A240" i="1"/>
  <c r="D239" i="1"/>
  <c r="E239" i="1" s="1"/>
  <c r="J239" i="1"/>
  <c r="B239" i="1"/>
  <c r="C239" i="1" s="1"/>
  <c r="B240" i="1" l="1"/>
  <c r="C240" i="1" s="1"/>
  <c r="J240" i="1"/>
  <c r="H240" i="1"/>
  <c r="G240" i="1"/>
  <c r="I240" i="1"/>
  <c r="D240" i="1"/>
  <c r="E240" i="1" s="1"/>
  <c r="A241" i="1"/>
  <c r="G241" i="1" l="1"/>
  <c r="D241" i="1"/>
  <c r="E241" i="1" s="1"/>
  <c r="J241" i="1"/>
  <c r="A242" i="1"/>
  <c r="H241" i="1"/>
  <c r="I241" i="1"/>
  <c r="B241" i="1"/>
  <c r="C241" i="1" s="1"/>
  <c r="I242" i="1" l="1"/>
  <c r="A243" i="1"/>
  <c r="H242" i="1"/>
  <c r="D242" i="1"/>
  <c r="E242" i="1" s="1"/>
  <c r="G242" i="1"/>
  <c r="J242" i="1"/>
  <c r="B242" i="1"/>
  <c r="C242" i="1" s="1"/>
  <c r="D243" i="1" l="1"/>
  <c r="E243" i="1" s="1"/>
  <c r="B243" i="1"/>
  <c r="C243" i="1" s="1"/>
  <c r="H243" i="1"/>
  <c r="G243" i="1"/>
  <c r="J243" i="1"/>
  <c r="I243" i="1"/>
  <c r="A244" i="1"/>
  <c r="I244" i="1" l="1"/>
  <c r="H244" i="1"/>
  <c r="A245" i="1"/>
  <c r="G244" i="1"/>
  <c r="D244" i="1"/>
  <c r="E244" i="1" s="1"/>
  <c r="B244" i="1"/>
  <c r="C244" i="1" s="1"/>
  <c r="J244" i="1"/>
  <c r="D245" i="1" l="1"/>
  <c r="E245" i="1" s="1"/>
  <c r="B245" i="1"/>
  <c r="C245" i="1" s="1"/>
  <c r="I245" i="1"/>
  <c r="A246" i="1"/>
  <c r="J245" i="1"/>
  <c r="G245" i="1"/>
  <c r="H245" i="1"/>
  <c r="A247" i="1" l="1"/>
  <c r="B246" i="1"/>
  <c r="C246" i="1" s="1"/>
  <c r="I246" i="1"/>
  <c r="J246" i="1"/>
  <c r="H246" i="1"/>
  <c r="G246" i="1"/>
  <c r="D246" i="1"/>
  <c r="E246" i="1" s="1"/>
  <c r="G247" i="1" l="1"/>
  <c r="D247" i="1"/>
  <c r="E247" i="1" s="1"/>
  <c r="J247" i="1"/>
  <c r="B247" i="1"/>
  <c r="C247" i="1" s="1"/>
  <c r="A248" i="1"/>
  <c r="I247" i="1"/>
  <c r="H247" i="1"/>
  <c r="D248" i="1" l="1"/>
  <c r="E248" i="1" s="1"/>
  <c r="B248" i="1"/>
  <c r="C248" i="1" s="1"/>
  <c r="A249" i="1"/>
  <c r="G248" i="1"/>
  <c r="J248" i="1"/>
  <c r="I248" i="1"/>
  <c r="H248" i="1"/>
  <c r="G249" i="1" l="1"/>
  <c r="D249" i="1"/>
  <c r="E249" i="1" s="1"/>
  <c r="J249" i="1"/>
  <c r="A250" i="1"/>
  <c r="I249" i="1"/>
  <c r="H249" i="1"/>
  <c r="B249" i="1"/>
  <c r="C249" i="1" s="1"/>
  <c r="H250" i="1" l="1"/>
  <c r="B250" i="1"/>
  <c r="C250" i="1" s="1"/>
  <c r="A251" i="1"/>
  <c r="I250" i="1"/>
  <c r="J250" i="1"/>
  <c r="G250" i="1"/>
  <c r="D250" i="1"/>
  <c r="E250" i="1" s="1"/>
  <c r="H251" i="1" l="1"/>
  <c r="G251" i="1"/>
  <c r="A252" i="1"/>
  <c r="I251" i="1"/>
  <c r="B251" i="1"/>
  <c r="C251" i="1" s="1"/>
  <c r="D251" i="1"/>
  <c r="E251" i="1" s="1"/>
  <c r="J251" i="1"/>
  <c r="G252" i="1" l="1"/>
  <c r="A253" i="1"/>
  <c r="H252" i="1"/>
  <c r="B252" i="1"/>
  <c r="C252" i="1" s="1"/>
  <c r="I252" i="1"/>
  <c r="D252" i="1"/>
  <c r="E252" i="1" s="1"/>
  <c r="J252" i="1"/>
  <c r="J253" i="1" l="1"/>
  <c r="I253" i="1"/>
  <c r="H253" i="1"/>
  <c r="G253" i="1"/>
  <c r="D253" i="1"/>
  <c r="E253" i="1" s="1"/>
  <c r="B253" i="1"/>
  <c r="C253" i="1" s="1"/>
  <c r="A254" i="1"/>
  <c r="I254" i="1" l="1"/>
  <c r="D254" i="1"/>
  <c r="E254" i="1" s="1"/>
  <c r="J254" i="1"/>
  <c r="H254" i="1"/>
  <c r="G254" i="1"/>
  <c r="A255" i="1"/>
  <c r="B254" i="1"/>
  <c r="C254" i="1" s="1"/>
  <c r="D255" i="1" l="1"/>
  <c r="E255" i="1" s="1"/>
  <c r="B255" i="1"/>
  <c r="C255" i="1" s="1"/>
  <c r="H255" i="1"/>
  <c r="A256" i="1"/>
  <c r="J255" i="1"/>
  <c r="G255" i="1"/>
  <c r="I255" i="1"/>
  <c r="I256" i="1" l="1"/>
  <c r="G256" i="1"/>
  <c r="D256" i="1"/>
  <c r="E256" i="1" s="1"/>
  <c r="B256" i="1"/>
  <c r="C256" i="1" s="1"/>
  <c r="A257" i="1"/>
  <c r="H256" i="1"/>
  <c r="J256" i="1"/>
  <c r="A258" i="1" l="1"/>
  <c r="G257" i="1"/>
  <c r="I257" i="1"/>
  <c r="B257" i="1"/>
  <c r="C257" i="1" s="1"/>
  <c r="H257" i="1"/>
  <c r="D257" i="1"/>
  <c r="E257" i="1" s="1"/>
  <c r="J257" i="1"/>
  <c r="I258" i="1" l="1"/>
  <c r="G258" i="1"/>
  <c r="J258" i="1"/>
  <c r="H258" i="1"/>
  <c r="A259" i="1"/>
  <c r="B258" i="1"/>
  <c r="C258" i="1" s="1"/>
  <c r="D258" i="1"/>
  <c r="E258" i="1" s="1"/>
  <c r="I259" i="1" l="1"/>
  <c r="G259" i="1"/>
  <c r="B259" i="1"/>
  <c r="C259" i="1" s="1"/>
  <c r="H259" i="1"/>
  <c r="D259" i="1"/>
  <c r="E259" i="1" s="1"/>
  <c r="A260" i="1"/>
  <c r="J259" i="1"/>
  <c r="A261" i="1" l="1"/>
  <c r="J260" i="1"/>
  <c r="D260" i="1"/>
  <c r="E260" i="1" s="1"/>
  <c r="I260" i="1"/>
  <c r="G260" i="1"/>
  <c r="H260" i="1"/>
  <c r="B260" i="1"/>
  <c r="C260" i="1" s="1"/>
  <c r="I261" i="1" l="1"/>
  <c r="A262" i="1"/>
  <c r="B261" i="1"/>
  <c r="C261" i="1" s="1"/>
  <c r="H261" i="1"/>
  <c r="G261" i="1"/>
  <c r="D261" i="1"/>
  <c r="E261" i="1" s="1"/>
  <c r="J261" i="1"/>
  <c r="G262" i="1" l="1"/>
  <c r="D262" i="1"/>
  <c r="E262" i="1" s="1"/>
  <c r="J262" i="1"/>
  <c r="B262" i="1"/>
  <c r="C262" i="1" s="1"/>
  <c r="H262" i="1"/>
  <c r="A263" i="1"/>
  <c r="I262" i="1"/>
  <c r="D263" i="1" l="1"/>
  <c r="E263" i="1" s="1"/>
  <c r="B263" i="1"/>
  <c r="C263" i="1" s="1"/>
  <c r="J263" i="1"/>
  <c r="H263" i="1"/>
  <c r="A264" i="1"/>
  <c r="G263" i="1"/>
  <c r="I263" i="1"/>
  <c r="H264" i="1" l="1"/>
  <c r="B264" i="1"/>
  <c r="C264" i="1" s="1"/>
  <c r="D264" i="1"/>
  <c r="E264" i="1" s="1"/>
  <c r="G264" i="1"/>
  <c r="A265" i="1"/>
  <c r="I264" i="1"/>
  <c r="J264" i="1"/>
  <c r="H265" i="1" l="1"/>
  <c r="B265" i="1"/>
  <c r="C265" i="1" s="1"/>
  <c r="I265" i="1"/>
  <c r="A266" i="1"/>
  <c r="G265" i="1"/>
  <c r="J265" i="1"/>
  <c r="D265" i="1"/>
  <c r="E265" i="1" s="1"/>
  <c r="J266" i="1" l="1"/>
  <c r="H266" i="1"/>
  <c r="A267" i="1"/>
  <c r="G266" i="1"/>
  <c r="D266" i="1"/>
  <c r="E266" i="1" s="1"/>
  <c r="I266" i="1"/>
  <c r="B266" i="1"/>
  <c r="C266" i="1" s="1"/>
  <c r="J267" i="1" l="1"/>
  <c r="G267" i="1"/>
  <c r="A268" i="1"/>
  <c r="I267" i="1"/>
  <c r="D267" i="1"/>
  <c r="E267" i="1" s="1"/>
  <c r="H267" i="1"/>
  <c r="B267" i="1"/>
  <c r="C267" i="1" s="1"/>
  <c r="J268" i="1" l="1"/>
  <c r="B268" i="1"/>
  <c r="C268" i="1" s="1"/>
  <c r="D268" i="1"/>
  <c r="E268" i="1" s="1"/>
  <c r="A269" i="1"/>
  <c r="H268" i="1"/>
  <c r="G268" i="1"/>
  <c r="I268" i="1"/>
  <c r="B269" i="1" l="1"/>
  <c r="C269" i="1" s="1"/>
  <c r="A270" i="1"/>
  <c r="H269" i="1"/>
  <c r="J269" i="1"/>
  <c r="G269" i="1"/>
  <c r="D269" i="1"/>
  <c r="E269" i="1" s="1"/>
  <c r="I269" i="1"/>
  <c r="G270" i="1" l="1"/>
  <c r="D270" i="1"/>
  <c r="E270" i="1" s="1"/>
  <c r="A271" i="1"/>
  <c r="J270" i="1"/>
  <c r="H270" i="1"/>
  <c r="B270" i="1"/>
  <c r="C270" i="1" s="1"/>
  <c r="I270" i="1"/>
  <c r="J271" i="1" l="1"/>
  <c r="I271" i="1"/>
  <c r="H271" i="1"/>
  <c r="A272" i="1"/>
  <c r="G271" i="1"/>
  <c r="D271" i="1"/>
  <c r="E271" i="1" s="1"/>
  <c r="B271" i="1"/>
  <c r="C271" i="1" s="1"/>
  <c r="H272" i="1" l="1"/>
  <c r="G272" i="1"/>
  <c r="J272" i="1"/>
  <c r="I272" i="1"/>
  <c r="B272" i="1"/>
  <c r="C272" i="1" s="1"/>
  <c r="D272" i="1"/>
  <c r="E272" i="1" s="1"/>
  <c r="A273" i="1"/>
  <c r="A274" i="1" l="1"/>
  <c r="D273" i="1"/>
  <c r="E273" i="1" s="1"/>
  <c r="H273" i="1"/>
  <c r="J273" i="1"/>
  <c r="G273" i="1"/>
  <c r="B273" i="1"/>
  <c r="C273" i="1" s="1"/>
  <c r="I273" i="1"/>
  <c r="H274" i="1" l="1"/>
  <c r="J274" i="1"/>
  <c r="A275" i="1"/>
  <c r="G274" i="1"/>
  <c r="B274" i="1"/>
  <c r="C274" i="1" s="1"/>
  <c r="D274" i="1"/>
  <c r="E274" i="1" s="1"/>
  <c r="I274" i="1"/>
  <c r="H275" i="1" l="1"/>
  <c r="I275" i="1"/>
  <c r="D275" i="1"/>
  <c r="E275" i="1" s="1"/>
  <c r="B275" i="1"/>
  <c r="C275" i="1" s="1"/>
  <c r="A276" i="1"/>
  <c r="J275" i="1"/>
  <c r="G275" i="1"/>
  <c r="H276" i="1" l="1"/>
  <c r="A277" i="1"/>
  <c r="D276" i="1"/>
  <c r="E276" i="1" s="1"/>
  <c r="I276" i="1"/>
  <c r="G276" i="1"/>
  <c r="B276" i="1"/>
  <c r="C276" i="1" s="1"/>
  <c r="J276" i="1"/>
  <c r="G277" i="1" l="1"/>
  <c r="B277" i="1"/>
  <c r="C277" i="1" s="1"/>
  <c r="H277" i="1"/>
  <c r="A278" i="1"/>
  <c r="J277" i="1"/>
  <c r="D277" i="1"/>
  <c r="E277" i="1" s="1"/>
  <c r="I277" i="1"/>
  <c r="H278" i="1" l="1"/>
  <c r="G278" i="1"/>
  <c r="A279" i="1"/>
  <c r="J278" i="1"/>
  <c r="B278" i="1"/>
  <c r="C278" i="1" s="1"/>
  <c r="D278" i="1"/>
  <c r="E278" i="1" s="1"/>
  <c r="I278" i="1"/>
  <c r="I279" i="1" l="1"/>
  <c r="G279" i="1"/>
  <c r="J279" i="1"/>
  <c r="A280" i="1"/>
  <c r="H279" i="1"/>
  <c r="D279" i="1"/>
  <c r="E279" i="1" s="1"/>
  <c r="B279" i="1"/>
  <c r="C279" i="1" s="1"/>
  <c r="G280" i="1" l="1"/>
  <c r="I280" i="1"/>
  <c r="D280" i="1"/>
  <c r="E280" i="1" s="1"/>
  <c r="J280" i="1"/>
  <c r="H280" i="1"/>
  <c r="B280" i="1"/>
  <c r="C280" i="1" s="1"/>
  <c r="A281" i="1"/>
  <c r="A282" i="1" l="1"/>
  <c r="G281" i="1"/>
  <c r="H281" i="1"/>
  <c r="B281" i="1"/>
  <c r="C281" i="1" s="1"/>
  <c r="J281" i="1"/>
  <c r="I281" i="1"/>
  <c r="D281" i="1"/>
  <c r="E281" i="1" s="1"/>
  <c r="I282" i="1" l="1"/>
  <c r="B282" i="1"/>
  <c r="C282" i="1" s="1"/>
  <c r="A283" i="1"/>
  <c r="G282" i="1"/>
  <c r="D282" i="1"/>
  <c r="E282" i="1" s="1"/>
  <c r="J282" i="1"/>
  <c r="H282" i="1"/>
  <c r="G283" i="1" l="1"/>
  <c r="B283" i="1"/>
  <c r="C283" i="1" s="1"/>
  <c r="A284" i="1"/>
  <c r="I283" i="1"/>
  <c r="D283" i="1"/>
  <c r="E283" i="1" s="1"/>
  <c r="H283" i="1"/>
  <c r="J283" i="1"/>
  <c r="G284" i="1" l="1"/>
  <c r="A285" i="1"/>
  <c r="B284" i="1"/>
  <c r="C284" i="1" s="1"/>
  <c r="D284" i="1"/>
  <c r="E284" i="1" s="1"/>
  <c r="J284" i="1"/>
  <c r="H284" i="1"/>
  <c r="I284" i="1"/>
  <c r="J285" i="1" l="1"/>
  <c r="G285" i="1"/>
  <c r="H285" i="1"/>
  <c r="I285" i="1"/>
  <c r="B285" i="1"/>
  <c r="C285" i="1" s="1"/>
  <c r="D285" i="1"/>
  <c r="E285" i="1" s="1"/>
  <c r="A286" i="1"/>
  <c r="D286" i="1" l="1"/>
  <c r="E286" i="1" s="1"/>
  <c r="G286" i="1"/>
  <c r="A287" i="1"/>
  <c r="J286" i="1"/>
  <c r="H286" i="1"/>
  <c r="I286" i="1"/>
  <c r="B286" i="1"/>
  <c r="C286" i="1" s="1"/>
  <c r="A288" i="1" l="1"/>
  <c r="J287" i="1"/>
  <c r="H287" i="1"/>
  <c r="G287" i="1"/>
  <c r="I287" i="1"/>
  <c r="D287" i="1"/>
  <c r="E287" i="1" s="1"/>
  <c r="B287" i="1"/>
  <c r="C287" i="1" s="1"/>
  <c r="I288" i="1" l="1"/>
  <c r="H288" i="1"/>
  <c r="D288" i="1"/>
  <c r="E288" i="1" s="1"/>
  <c r="B288" i="1"/>
  <c r="C288" i="1" s="1"/>
  <c r="A289" i="1"/>
  <c r="G288" i="1"/>
  <c r="J288" i="1"/>
  <c r="D289" i="1" l="1"/>
  <c r="E289" i="1" s="1"/>
  <c r="A290" i="1"/>
  <c r="H289" i="1"/>
  <c r="J289" i="1"/>
  <c r="G289" i="1"/>
  <c r="B289" i="1"/>
  <c r="C289" i="1" s="1"/>
  <c r="I289" i="1"/>
  <c r="D290" i="1" l="1"/>
  <c r="E290" i="1" s="1"/>
  <c r="I290" i="1"/>
  <c r="A291" i="1"/>
  <c r="G290" i="1"/>
  <c r="J290" i="1"/>
  <c r="B290" i="1"/>
  <c r="C290" i="1" s="1"/>
  <c r="H290" i="1"/>
  <c r="I291" i="1" l="1"/>
  <c r="H291" i="1"/>
  <c r="D291" i="1"/>
  <c r="E291" i="1" s="1"/>
  <c r="A292" i="1"/>
  <c r="G291" i="1"/>
  <c r="J291" i="1"/>
  <c r="B291" i="1"/>
  <c r="C291" i="1" s="1"/>
  <c r="H292" i="1" l="1"/>
  <c r="B292" i="1"/>
  <c r="C292" i="1" s="1"/>
  <c r="D292" i="1"/>
  <c r="E292" i="1" s="1"/>
  <c r="I292" i="1"/>
  <c r="G292" i="1"/>
  <c r="A293" i="1"/>
  <c r="J292" i="1"/>
  <c r="B293" i="1" l="1"/>
  <c r="C293" i="1" s="1"/>
  <c r="I293" i="1"/>
  <c r="G293" i="1"/>
  <c r="H293" i="1"/>
  <c r="A294" i="1"/>
  <c r="D293" i="1"/>
  <c r="E293" i="1" s="1"/>
  <c r="J293" i="1"/>
  <c r="D294" i="1" l="1"/>
  <c r="E294" i="1" s="1"/>
  <c r="B294" i="1"/>
  <c r="C294" i="1" s="1"/>
  <c r="H294" i="1"/>
  <c r="A295" i="1"/>
  <c r="J294" i="1"/>
  <c r="I294" i="1"/>
  <c r="G294" i="1"/>
  <c r="J295" i="1" l="1"/>
  <c r="I295" i="1"/>
  <c r="H295" i="1"/>
  <c r="D295" i="1"/>
  <c r="E295" i="1" s="1"/>
  <c r="G295" i="1"/>
  <c r="B295" i="1"/>
  <c r="C295" i="1" s="1"/>
  <c r="A296" i="1"/>
  <c r="B296" i="1" l="1"/>
  <c r="C296" i="1" s="1"/>
  <c r="H296" i="1"/>
  <c r="D296" i="1"/>
  <c r="E296" i="1" s="1"/>
  <c r="J296" i="1"/>
  <c r="I296" i="1"/>
  <c r="A297" i="1"/>
  <c r="G296" i="1"/>
  <c r="G297" i="1" l="1"/>
  <c r="A298" i="1"/>
  <c r="H297" i="1"/>
  <c r="B297" i="1"/>
  <c r="C297" i="1" s="1"/>
  <c r="J297" i="1"/>
  <c r="D297" i="1"/>
  <c r="E297" i="1" s="1"/>
  <c r="I297" i="1"/>
  <c r="H298" i="1" l="1"/>
  <c r="B298" i="1"/>
  <c r="C298" i="1" s="1"/>
  <c r="A299" i="1"/>
  <c r="G298" i="1"/>
  <c r="D298" i="1"/>
  <c r="E298" i="1" s="1"/>
  <c r="I298" i="1"/>
  <c r="J298" i="1"/>
  <c r="G299" i="1" l="1"/>
  <c r="B299" i="1"/>
  <c r="C299" i="1" s="1"/>
  <c r="A300" i="1"/>
  <c r="I299" i="1"/>
  <c r="D299" i="1"/>
  <c r="E299" i="1" s="1"/>
  <c r="H299" i="1"/>
  <c r="J299" i="1"/>
  <c r="B300" i="1" l="1"/>
  <c r="C300" i="1" s="1"/>
  <c r="G300" i="1"/>
  <c r="D300" i="1"/>
  <c r="E300" i="1" s="1"/>
  <c r="I300" i="1"/>
  <c r="H300" i="1"/>
  <c r="J300" i="1"/>
  <c r="A301" i="1"/>
  <c r="G301" i="1" l="1"/>
  <c r="H301" i="1"/>
  <c r="B301" i="1"/>
  <c r="C301" i="1" s="1"/>
  <c r="I301" i="1"/>
  <c r="D301" i="1"/>
  <c r="E301" i="1" s="1"/>
  <c r="J301" i="1"/>
</calcChain>
</file>

<file path=xl/sharedStrings.xml><?xml version="1.0" encoding="utf-8"?>
<sst xmlns="http://schemas.openxmlformats.org/spreadsheetml/2006/main" count="4558" uniqueCount="686">
  <si>
    <t>Evoluția solicităilor și emiterilor de acorduri de mediu pentru împădurire</t>
  </si>
  <si>
    <t>Selectează județul</t>
  </si>
  <si>
    <t>Toată țara</t>
  </si>
  <si>
    <t>Selectează seriile de afișat</t>
  </si>
  <si>
    <t>Depuneri (lunar)</t>
  </si>
  <si>
    <t>Afișează</t>
  </si>
  <si>
    <t>Depuneri (cumulat)</t>
  </si>
  <si>
    <t>Aprobări (lunar)</t>
  </si>
  <si>
    <t>Aprobări (cumulat)</t>
  </si>
  <si>
    <t>Prima lună</t>
  </si>
  <si>
    <t>Ultima lună (max Aug 2025)</t>
  </si>
  <si>
    <t>Lună</t>
  </si>
  <si>
    <t>Depuse (Ha lunar)</t>
  </si>
  <si>
    <t>Depuse (Ha cumulat)</t>
  </si>
  <si>
    <t>Aprobate (Ha lunar)</t>
  </si>
  <si>
    <t>Aprobate (Ha cumulat)</t>
  </si>
  <si>
    <t>Depuse (Ha lunar) – selectat</t>
  </si>
  <si>
    <t>Depuse (Ha cumulat) – selectat</t>
  </si>
  <si>
    <t>Aprobate (Ha lunar) – selectat</t>
  </si>
  <si>
    <t>Aprobate (Ha cumulat) – selectat</t>
  </si>
  <si>
    <t>Județ</t>
  </si>
  <si>
    <t>Data la care a răspuns</t>
  </si>
  <si>
    <t>Suprafață totală pentru care s-au emis acorduri de mediu până la data comunicării răspunsului</t>
  </si>
  <si>
    <t>Suprafață totală pentru care se lucrează la emiterea acordurilor de mediu până la data comunicării răspunsului</t>
  </si>
  <si>
    <t>Suprafață totală pentru care s-a respins emiterea acordurilor de mediu până la data comunicării răspunsului</t>
  </si>
  <si>
    <t>Timpul mediu de eliberare a acordului de mediu (zile)</t>
  </si>
  <si>
    <t>Timpul minim de eliberare a acorduluid e mediu (zile)</t>
  </si>
  <si>
    <t>Timpul maxim de eliberare a acordului de mediu</t>
  </si>
  <si>
    <t xml:space="preserve">Suprafața pentru care existau acorduri de mediu emise la data de 31.12.2023 </t>
  </si>
  <si>
    <t>Suprafața pentru care existau acorduri de mediu în lucru la data de 31.12.2023</t>
  </si>
  <si>
    <t>Suprafața pentru care existau acorduri de mediu emise la data de 30.06.2024</t>
  </si>
  <si>
    <t>Suprafața pentru care existau acorduri de mediu în lucru la data de 30.06.2024</t>
  </si>
  <si>
    <t>Suprafața pentru care existau acorduri de mediu emise la data de 31.12.2024</t>
  </si>
  <si>
    <t>Suprafața pentru care existau acorduri de mediu în lucru la data de 31.12.2024</t>
  </si>
  <si>
    <t>Suprafața pentru care existau acorduri de mediu emise la data de 30.06.2025</t>
  </si>
  <si>
    <t>Suprafața pentru care existau acorduri de mediu în lucru la data de 30.06.2025</t>
  </si>
  <si>
    <t>Suprafața pentru care existau acorduri de mediu emise la data de 06.08.2025</t>
  </si>
  <si>
    <t>Suprafața pentru care existau acorduri de mediu în lucru la data de 06.08.2025</t>
  </si>
  <si>
    <t>11.08.2025</t>
  </si>
  <si>
    <t>08.08.2025</t>
  </si>
  <si>
    <t>05.08.2025</t>
  </si>
  <si>
    <t>12.08.2025</t>
  </si>
  <si>
    <t>07.08.2025</t>
  </si>
  <si>
    <t>13.08.2025</t>
  </si>
  <si>
    <t>14.08.2025</t>
  </si>
  <si>
    <t>06.08.2025</t>
  </si>
  <si>
    <t>TOTAL</t>
  </si>
  <si>
    <t>Estimare acorduri emise la nivel de tara</t>
  </si>
  <si>
    <t>Estimare acorduri in lucru la nivel de tara</t>
  </si>
  <si>
    <t>Data depunerii solicitării pentru acordul de mediu</t>
  </si>
  <si>
    <t>Suprafața pentru care s-a solicitat acordul de mediu (Ha)</t>
  </si>
  <si>
    <t>Stadiu (aprobat/ respins/ în lucru)</t>
  </si>
  <si>
    <t>Data aprobării</t>
  </si>
  <si>
    <t>Data respingerii</t>
  </si>
  <si>
    <t>Motivul respingerii</t>
  </si>
  <si>
    <t>Durata (zile)</t>
  </si>
  <si>
    <t>Data depunerii (num)</t>
  </si>
  <si>
    <t>Data aprobării (num)</t>
  </si>
  <si>
    <t>Data respingerii (num)</t>
  </si>
  <si>
    <t>Vaslui</t>
  </si>
  <si>
    <t>18.01.2023</t>
  </si>
  <si>
    <t>aprobat</t>
  </si>
  <si>
    <t>13.03.2023</t>
  </si>
  <si>
    <t>12.01.2023</t>
  </si>
  <si>
    <t>21.02.2023</t>
  </si>
  <si>
    <t>10.04.2023</t>
  </si>
  <si>
    <t>09.03.2023</t>
  </si>
  <si>
    <t>02.03.2023</t>
  </si>
  <si>
    <t>25.01.2023</t>
  </si>
  <si>
    <t>18.04.2023</t>
  </si>
  <si>
    <t>24.03.2023</t>
  </si>
  <si>
    <t>05.05.2023</t>
  </si>
  <si>
    <t>30.03.2023</t>
  </si>
  <si>
    <t>08.05.2023</t>
  </si>
  <si>
    <t>15.05.2023</t>
  </si>
  <si>
    <t>05.01.2023</t>
  </si>
  <si>
    <t>19.06.2023</t>
  </si>
  <si>
    <t>27.04.2023</t>
  </si>
  <si>
    <t>03.07.2023</t>
  </si>
  <si>
    <t>03.05.2023</t>
  </si>
  <si>
    <t>24.07.2023</t>
  </si>
  <si>
    <t>27.06.2023</t>
  </si>
  <si>
    <t>31.07.2023</t>
  </si>
  <si>
    <t>08.06.2023</t>
  </si>
  <si>
    <t>07.08.2023</t>
  </si>
  <si>
    <t>15.06.2023</t>
  </si>
  <si>
    <t>16.08.2023</t>
  </si>
  <si>
    <t>21.08.2023</t>
  </si>
  <si>
    <t>04.09.2023</t>
  </si>
  <si>
    <t>27.09.2023</t>
  </si>
  <si>
    <t>19.09.2023</t>
  </si>
  <si>
    <t>27.10.2023</t>
  </si>
  <si>
    <t>22.11.2023</t>
  </si>
  <si>
    <t>21.12.2023</t>
  </si>
  <si>
    <t>06.02.2024</t>
  </si>
  <si>
    <t>02.04.2024</t>
  </si>
  <si>
    <t>08.01.2024</t>
  </si>
  <si>
    <t>15.01.2024</t>
  </si>
  <si>
    <t>12.02.2024</t>
  </si>
  <si>
    <t>29.11.2023</t>
  </si>
  <si>
    <t>04.12.2023</t>
  </si>
  <si>
    <t>16.02.2024</t>
  </si>
  <si>
    <t>12.12.2023</t>
  </si>
  <si>
    <t>15.04.2024</t>
  </si>
  <si>
    <t>14.03.2024</t>
  </si>
  <si>
    <t>16.04.2024</t>
  </si>
  <si>
    <t>29.01.2024</t>
  </si>
  <si>
    <t>05.03.2024</t>
  </si>
  <si>
    <t>25.03.2024</t>
  </si>
  <si>
    <t>23.04.2024</t>
  </si>
  <si>
    <t>22.03.2024</t>
  </si>
  <si>
    <t>29.04.2024</t>
  </si>
  <si>
    <t>05.02.2024</t>
  </si>
  <si>
    <t>08.05.2024</t>
  </si>
  <si>
    <t>30.04.2023</t>
  </si>
  <si>
    <t>14.06.2024</t>
  </si>
  <si>
    <t>17.05.2024</t>
  </si>
  <si>
    <t>17.06.2024</t>
  </si>
  <si>
    <t>25.06.2024</t>
  </si>
  <si>
    <t>29.07.2024</t>
  </si>
  <si>
    <t>12.06.2024</t>
  </si>
  <si>
    <t>23.05.2024</t>
  </si>
  <si>
    <t>15.07.2024</t>
  </si>
  <si>
    <t>02.08.2024</t>
  </si>
  <si>
    <t>19.06.2024</t>
  </si>
  <si>
    <t>06.08.2024</t>
  </si>
  <si>
    <t>18.06.2024</t>
  </si>
  <si>
    <t>19.08.2024</t>
  </si>
  <si>
    <t>02.09.2024</t>
  </si>
  <si>
    <t>23.09.2024</t>
  </si>
  <si>
    <t>27.09.2024</t>
  </si>
  <si>
    <t>30.09.2024</t>
  </si>
  <si>
    <t>22.08.2024</t>
  </si>
  <si>
    <t>01.10.2024</t>
  </si>
  <si>
    <t>03.10.2024</t>
  </si>
  <si>
    <t>10.07.2024</t>
  </si>
  <si>
    <t>07.10.2024</t>
  </si>
  <si>
    <t>16.07.2024</t>
  </si>
  <si>
    <t>14.10.2024</t>
  </si>
  <si>
    <t>12.07.2024</t>
  </si>
  <si>
    <t>17.07.2024</t>
  </si>
  <si>
    <t>21.10.2024</t>
  </si>
  <si>
    <t>23.10.2024</t>
  </si>
  <si>
    <t>18.09.2024</t>
  </si>
  <si>
    <t>04.11.2024</t>
  </si>
  <si>
    <t>11.07.2024</t>
  </si>
  <si>
    <t>11.11.2024</t>
  </si>
  <si>
    <t>26.07.2024</t>
  </si>
  <si>
    <t>20.09.2024</t>
  </si>
  <si>
    <t>14.11.2024</t>
  </si>
  <si>
    <t>05.09.2024</t>
  </si>
  <si>
    <t>11.09.2024</t>
  </si>
  <si>
    <t>18.11.2024</t>
  </si>
  <si>
    <t>22.11.2024</t>
  </si>
  <si>
    <t>17.09.2024</t>
  </si>
  <si>
    <t>25.11.2024</t>
  </si>
  <si>
    <t>10.12.2024</t>
  </si>
  <si>
    <t>26.01.2023</t>
  </si>
  <si>
    <t>30.12.2024</t>
  </si>
  <si>
    <t>26.11.2024</t>
  </si>
  <si>
    <t>28.01.2025</t>
  </si>
  <si>
    <t>20.11.2024</t>
  </si>
  <si>
    <t>07.02.2025</t>
  </si>
  <si>
    <t>19.11.2024</t>
  </si>
  <si>
    <t>10.02.2025</t>
  </si>
  <si>
    <t>08.10.2024</t>
  </si>
  <si>
    <t>04.12.2024</t>
  </si>
  <si>
    <t>13.02.2025</t>
  </si>
  <si>
    <t>17.02.2025</t>
  </si>
  <si>
    <t>09.03.2025</t>
  </si>
  <si>
    <t>19.07.2024</t>
  </si>
  <si>
    <t>03.03.2025</t>
  </si>
  <si>
    <t>10.03.2025</t>
  </si>
  <si>
    <t>12.12.2024</t>
  </si>
  <si>
    <t>11.03.2025</t>
  </si>
  <si>
    <t>11.12.2024</t>
  </si>
  <si>
    <t>12.02.2025</t>
  </si>
  <si>
    <t>17.03.2025</t>
  </si>
  <si>
    <t>19.02.2025</t>
  </si>
  <si>
    <t>24.03.2025</t>
  </si>
  <si>
    <t>23.04.2025</t>
  </si>
  <si>
    <t>27.02.2025</t>
  </si>
  <si>
    <t>05.05.2025</t>
  </si>
  <si>
    <t>21.02.2025</t>
  </si>
  <si>
    <t>16.05.2025</t>
  </si>
  <si>
    <t>14.02.2025</t>
  </si>
  <si>
    <t>19.05.2025</t>
  </si>
  <si>
    <t>04.02.2025</t>
  </si>
  <si>
    <t>22.05.2025</t>
  </si>
  <si>
    <t>27.03.2025</t>
  </si>
  <si>
    <t>26.02.2025</t>
  </si>
  <si>
    <t>27.05.2025</t>
  </si>
  <si>
    <t>31.03.2025</t>
  </si>
  <si>
    <t>02.06.2025</t>
  </si>
  <si>
    <t>11.06.2025</t>
  </si>
  <si>
    <t>08.05.2025</t>
  </si>
  <si>
    <t>13.06.2025</t>
  </si>
  <si>
    <t>24.04.2025</t>
  </si>
  <si>
    <t>15.05.2025</t>
  </si>
  <si>
    <t>20.06.2025</t>
  </si>
  <si>
    <t>24.06.2025</t>
  </si>
  <si>
    <t>28.04.2025</t>
  </si>
  <si>
    <t>19.03.2025</t>
  </si>
  <si>
    <t>25.06.2025</t>
  </si>
  <si>
    <t>27.06.2025</t>
  </si>
  <si>
    <t>26.03.2025</t>
  </si>
  <si>
    <t>01.07.2025</t>
  </si>
  <si>
    <t>09.05.2025</t>
  </si>
  <si>
    <t>04.07.2025</t>
  </si>
  <si>
    <t>08.07.2025</t>
  </si>
  <si>
    <t>11.07.2025</t>
  </si>
  <si>
    <t>16.07.2025</t>
  </si>
  <si>
    <t>18.07.2025</t>
  </si>
  <si>
    <t>13.05.2025</t>
  </si>
  <si>
    <t>25.07.2025</t>
  </si>
  <si>
    <t>07.04.2025</t>
  </si>
  <si>
    <t>28.07.2025</t>
  </si>
  <si>
    <t>12.05.2025</t>
  </si>
  <si>
    <t>02.07.2025</t>
  </si>
  <si>
    <t>04.08.2025</t>
  </si>
  <si>
    <t>Bacău</t>
  </si>
  <si>
    <t>18.10.2023</t>
  </si>
  <si>
    <t>18.07.2023</t>
  </si>
  <si>
    <t>respins</t>
  </si>
  <si>
    <t>Nerespectarea termenului de depunere a documentelor</t>
  </si>
  <si>
    <t>26.09.2023</t>
  </si>
  <si>
    <t>31.10.2023</t>
  </si>
  <si>
    <t>12.09.2023</t>
  </si>
  <si>
    <t>22.01.2024</t>
  </si>
  <si>
    <t>25.01.2024</t>
  </si>
  <si>
    <t>10.01.2024</t>
  </si>
  <si>
    <t>01.04.2024</t>
  </si>
  <si>
    <t>01.03.2024</t>
  </si>
  <si>
    <t>07.06.2024</t>
  </si>
  <si>
    <t>18.07.2024</t>
  </si>
  <si>
    <t>30.08.2024</t>
  </si>
  <si>
    <t>24.09.2024</t>
  </si>
  <si>
    <t>12.09.2024</t>
  </si>
  <si>
    <t>03.12.2024</t>
  </si>
  <si>
    <t>23.12.2024</t>
  </si>
  <si>
    <t>04.06.2025</t>
  </si>
  <si>
    <t>10.07.2025</t>
  </si>
  <si>
    <t>21.07.2025</t>
  </si>
  <si>
    <t>în lucru</t>
  </si>
  <si>
    <t>Ialomița</t>
  </si>
  <si>
    <t>29.11.2024</t>
  </si>
  <si>
    <t>30.01.2025</t>
  </si>
  <si>
    <t>27.11.2024</t>
  </si>
  <si>
    <t>01.11.2024</t>
  </si>
  <si>
    <t>15.11.2024</t>
  </si>
  <si>
    <t>19.10.2023</t>
  </si>
  <si>
    <t>25.09.2024</t>
  </si>
  <si>
    <t>11.04.2024</t>
  </si>
  <si>
    <t>16.09.2024</t>
  </si>
  <si>
    <t>12.07.2023</t>
  </si>
  <si>
    <t>31.08.2023</t>
  </si>
  <si>
    <t>10.07.2023</t>
  </si>
  <si>
    <t>04.10.2024</t>
  </si>
  <si>
    <t>25.02.2025</t>
  </si>
  <si>
    <t>06.05.2025</t>
  </si>
  <si>
    <t>05.06.2025</t>
  </si>
  <si>
    <t>12.12.2022</t>
  </si>
  <si>
    <t>03.01.2024</t>
  </si>
  <si>
    <t>21.03.2023</t>
  </si>
  <si>
    <t>03.04.2025</t>
  </si>
  <si>
    <t>26.06.2025</t>
  </si>
  <si>
    <t>08.04.2025</t>
  </si>
  <si>
    <t>14.04.2025</t>
  </si>
  <si>
    <t>07.07.2025</t>
  </si>
  <si>
    <t>14.05.2025</t>
  </si>
  <si>
    <t>23.07.2025</t>
  </si>
  <si>
    <t>14.07.2025</t>
  </si>
  <si>
    <t>26.05.2025</t>
  </si>
  <si>
    <t>01.08.2025</t>
  </si>
  <si>
    <t>03.07.2025</t>
  </si>
  <si>
    <t>10.06.2024</t>
  </si>
  <si>
    <t>Sibiu</t>
  </si>
  <si>
    <t>Mehedinți</t>
  </si>
  <si>
    <t>20.09.2023</t>
  </si>
  <si>
    <t>02.08.2023</t>
  </si>
  <si>
    <t>01.02.2024</t>
  </si>
  <si>
    <t>14.09.2023</t>
  </si>
  <si>
    <t>15.02.2024</t>
  </si>
  <si>
    <t>08.07.2024</t>
  </si>
  <si>
    <t>03.09.2024</t>
  </si>
  <si>
    <t>20.01.2025</t>
  </si>
  <si>
    <t>24.02.2025</t>
  </si>
  <si>
    <t>18.03.2025</t>
  </si>
  <si>
    <t>29.05.2025</t>
  </si>
  <si>
    <t>30.06.2025</t>
  </si>
  <si>
    <t>18.06.2025</t>
  </si>
  <si>
    <t>Vrancea</t>
  </si>
  <si>
    <t>11.01.2023</t>
  </si>
  <si>
    <t>11.04.2023</t>
  </si>
  <si>
    <t>04.01.2023</t>
  </si>
  <si>
    <t>15.02.2023</t>
  </si>
  <si>
    <t>24.04.2023</t>
  </si>
  <si>
    <t>14.06.2023</t>
  </si>
  <si>
    <t>13.10.2023</t>
  </si>
  <si>
    <t>17.10.2023</t>
  </si>
  <si>
    <t>07.02.2024</t>
  </si>
  <si>
    <t>10.05.2024</t>
  </si>
  <si>
    <t>26.03.2024</t>
  </si>
  <si>
    <t>09.08.2024</t>
  </si>
  <si>
    <t>14.05.2024</t>
  </si>
  <si>
    <t>12.08.2024</t>
  </si>
  <si>
    <t>09.09.2024</t>
  </si>
  <si>
    <t>8.07.2024</t>
  </si>
  <si>
    <t>28.08.2024</t>
  </si>
  <si>
    <t>22.04.2025</t>
  </si>
  <si>
    <t>15.04.2025</t>
  </si>
  <si>
    <t>20.02.2025</t>
  </si>
  <si>
    <t>22.07.2025</t>
  </si>
  <si>
    <t>14.12.2022</t>
  </si>
  <si>
    <t>25.04.2023</t>
  </si>
  <si>
    <t>Prahova</t>
  </si>
  <si>
    <t>23.06.2025</t>
  </si>
  <si>
    <t>Brașov</t>
  </si>
  <si>
    <t>31.01.2023</t>
  </si>
  <si>
    <t>19.04.2023</t>
  </si>
  <si>
    <t>22.05.2024</t>
  </si>
  <si>
    <t>30.05.2024</t>
  </si>
  <si>
    <t>29.01.2025</t>
  </si>
  <si>
    <t>03.06.2025</t>
  </si>
  <si>
    <t>12.06.2025</t>
  </si>
  <si>
    <t>Suceava</t>
  </si>
  <si>
    <t>05.06.2024</t>
  </si>
  <si>
    <t>05.08.2024</t>
  </si>
  <si>
    <t>24.07.2024</t>
  </si>
  <si>
    <t>13.08.2024</t>
  </si>
  <si>
    <t>09.12.2024</t>
  </si>
  <si>
    <t>18.10.2024</t>
  </si>
  <si>
    <t>Brăila</t>
  </si>
  <si>
    <t>18.09.2023</t>
  </si>
  <si>
    <t>11.01.2024</t>
  </si>
  <si>
    <t>01.11.2023</t>
  </si>
  <si>
    <t>11.06.2024</t>
  </si>
  <si>
    <t>04.01.2024</t>
  </si>
  <si>
    <t>23.01.2024</t>
  </si>
  <si>
    <t>22.07.2024</t>
  </si>
  <si>
    <t>25.04.2024</t>
  </si>
  <si>
    <t>26.08.2024</t>
  </si>
  <si>
    <t>28.05.2025</t>
  </si>
  <si>
    <t>18.12.2024</t>
  </si>
  <si>
    <t>06.11.2024</t>
  </si>
  <si>
    <t>28.02.2025</t>
  </si>
  <si>
    <t>25.03.2025</t>
  </si>
  <si>
    <t>20.05.2025</t>
  </si>
  <si>
    <t>16.06.2025</t>
  </si>
  <si>
    <t>30.04.2025</t>
  </si>
  <si>
    <t>31.07.2025</t>
  </si>
  <si>
    <t>17.06.2025</t>
  </si>
  <si>
    <t>21.05.2025</t>
  </si>
  <si>
    <t>23.05.2025</t>
  </si>
  <si>
    <t>06.06.2025</t>
  </si>
  <si>
    <t>Maramureș</t>
  </si>
  <si>
    <t>nerespectare termen depunere completări</t>
  </si>
  <si>
    <t>Giurgiu</t>
  </si>
  <si>
    <t>29.08.2023</t>
  </si>
  <si>
    <t>23.11.2023</t>
  </si>
  <si>
    <t>30.08.2023</t>
  </si>
  <si>
    <t>13.11.2023</t>
  </si>
  <si>
    <t>04.05.2023</t>
  </si>
  <si>
    <t>23.08.2024</t>
  </si>
  <si>
    <t>05.03.2025</t>
  </si>
  <si>
    <t>11.04.2025</t>
  </si>
  <si>
    <t>30.07.2025</t>
  </si>
  <si>
    <t>Argeș</t>
  </si>
  <si>
    <t>11.02.2025</t>
  </si>
  <si>
    <t>20.03.2025</t>
  </si>
  <si>
    <t>21.11.2024</t>
  </si>
  <si>
    <t>26.01.2024</t>
  </si>
  <si>
    <t>18.04.2024</t>
  </si>
  <si>
    <t>02.07.2024</t>
  </si>
  <si>
    <t>21.03.2025</t>
  </si>
  <si>
    <t>04.04.2025</t>
  </si>
  <si>
    <t xml:space="preserve">11.04.2024 </t>
  </si>
  <si>
    <t>24.07.2025</t>
  </si>
  <si>
    <t xml:space="preserve">21.05.2025 </t>
  </si>
  <si>
    <t xml:space="preserve">02.07.2025 </t>
  </si>
  <si>
    <t xml:space="preserve">21.01.2025 </t>
  </si>
  <si>
    <t>Cluj</t>
  </si>
  <si>
    <t>18.05.2023</t>
  </si>
  <si>
    <t>11.08.2023</t>
  </si>
  <si>
    <t>12.04.2023</t>
  </si>
  <si>
    <t>20.06.2023</t>
  </si>
  <si>
    <t>29.09.2023</t>
  </si>
  <si>
    <t>retragere documentație</t>
  </si>
  <si>
    <t>07.03.2025</t>
  </si>
  <si>
    <t>16.10.2024</t>
  </si>
  <si>
    <t>14.03.2025</t>
  </si>
  <si>
    <t>10.10.2024</t>
  </si>
  <si>
    <t>01.07.2024</t>
  </si>
  <si>
    <t>06.12.2024</t>
  </si>
  <si>
    <t>03.06.2024</t>
  </si>
  <si>
    <t>09.07.2025</t>
  </si>
  <si>
    <t>Tulcea</t>
  </si>
  <si>
    <t>21.12.2022</t>
  </si>
  <si>
    <t>10.02.2023</t>
  </si>
  <si>
    <t>07.04.2023</t>
  </si>
  <si>
    <t>29.06.2023</t>
  </si>
  <si>
    <t>04.07.2023</t>
  </si>
  <si>
    <t>21.07.2023</t>
  </si>
  <si>
    <t>23.10.2023</t>
  </si>
  <si>
    <t xml:space="preserve">31.08.2023 </t>
  </si>
  <si>
    <t>23.02.2024</t>
  </si>
  <si>
    <t xml:space="preserve">05.09.2023 </t>
  </si>
  <si>
    <t>28.11.2023</t>
  </si>
  <si>
    <t>04.03.2024</t>
  </si>
  <si>
    <t>05.12.2023</t>
  </si>
  <si>
    <t xml:space="preserve">14.03.2024 </t>
  </si>
  <si>
    <t>13.06.2024</t>
  </si>
  <si>
    <t>03.07.2024</t>
  </si>
  <si>
    <t>12.04.2024</t>
  </si>
  <si>
    <t>04.07.2024</t>
  </si>
  <si>
    <t>19.04.2024</t>
  </si>
  <si>
    <t>13.05.2024</t>
  </si>
  <si>
    <t xml:space="preserve">13.05.2024 </t>
  </si>
  <si>
    <t xml:space="preserve">22.05.2024 </t>
  </si>
  <si>
    <t xml:space="preserve">30.05.2024 </t>
  </si>
  <si>
    <t>31.05.2024</t>
  </si>
  <si>
    <t>06.09.2024</t>
  </si>
  <si>
    <t>26.06.2024</t>
  </si>
  <si>
    <t>29.10.2024</t>
  </si>
  <si>
    <t>05.07.2024</t>
  </si>
  <si>
    <t xml:space="preserve">12.07.2024 </t>
  </si>
  <si>
    <t xml:space="preserve">19.07.2024 </t>
  </si>
  <si>
    <t xml:space="preserve">30.07.2024 </t>
  </si>
  <si>
    <t>30.07.2024</t>
  </si>
  <si>
    <t xml:space="preserve">27.08.2024 </t>
  </si>
  <si>
    <t>09.10.2024</t>
  </si>
  <si>
    <t xml:space="preserve">29.08.2024 </t>
  </si>
  <si>
    <t>15.10.2024</t>
  </si>
  <si>
    <t xml:space="preserve">11.09.2024 </t>
  </si>
  <si>
    <t>22.10.2024</t>
  </si>
  <si>
    <t xml:space="preserve">12.09.2024 </t>
  </si>
  <si>
    <t xml:space="preserve">25.09.2024 </t>
  </si>
  <si>
    <t>21.01.2025</t>
  </si>
  <si>
    <t xml:space="preserve">19.11.2024 </t>
  </si>
  <si>
    <t>16.04.2025</t>
  </si>
  <si>
    <t xml:space="preserve">23.01.2025 </t>
  </si>
  <si>
    <t>30.05.2025</t>
  </si>
  <si>
    <t>03.02.2025</t>
  </si>
  <si>
    <t xml:space="preserve">04.02.2025 </t>
  </si>
  <si>
    <t xml:space="preserve">12.02.2025 </t>
  </si>
  <si>
    <t xml:space="preserve">19.02.2025 </t>
  </si>
  <si>
    <t xml:space="preserve">20.02.2025 </t>
  </si>
  <si>
    <t>07.05.2025</t>
  </si>
  <si>
    <t xml:space="preserve">27.02.2025 </t>
  </si>
  <si>
    <t xml:space="preserve">04.03.2025 </t>
  </si>
  <si>
    <t>04.03.2025</t>
  </si>
  <si>
    <t xml:space="preserve">05.03.2025 </t>
  </si>
  <si>
    <t xml:space="preserve">10.03.2025 </t>
  </si>
  <si>
    <t>29.04.2025</t>
  </si>
  <si>
    <t>28.03.2025</t>
  </si>
  <si>
    <t xml:space="preserve">31.03.2025 </t>
  </si>
  <si>
    <t xml:space="preserve">28.04.2025 </t>
  </si>
  <si>
    <t xml:space="preserve">29.04.2025 </t>
  </si>
  <si>
    <t xml:space="preserve">30.04.2025 </t>
  </si>
  <si>
    <t xml:space="preserve">14.05.2025 </t>
  </si>
  <si>
    <t>retras la solicitare beneficiar</t>
  </si>
  <si>
    <t xml:space="preserve">23.05.2025 </t>
  </si>
  <si>
    <t xml:space="preserve">26.05.2025 </t>
  </si>
  <si>
    <t xml:space="preserve">27.05.2025 </t>
  </si>
  <si>
    <t xml:space="preserve">10.06.2025 </t>
  </si>
  <si>
    <t xml:space="preserve">19.06.2025 </t>
  </si>
  <si>
    <t>19.06.2025</t>
  </si>
  <si>
    <t xml:space="preserve">30.06.2025 </t>
  </si>
  <si>
    <t xml:space="preserve">08.07.2025 </t>
  </si>
  <si>
    <t>Alba</t>
  </si>
  <si>
    <t>Bihor</t>
  </si>
  <si>
    <t>02.02.2023</t>
  </si>
  <si>
    <t>13.02.2023</t>
  </si>
  <si>
    <t>30.06.2023</t>
  </si>
  <si>
    <t>10.05.2023</t>
  </si>
  <si>
    <t>04.08.2023</t>
  </si>
  <si>
    <t>05.07.2023</t>
  </si>
  <si>
    <t>12.06.2023</t>
  </si>
  <si>
    <t>28.06.2023</t>
  </si>
  <si>
    <t>09.08.2023</t>
  </si>
  <si>
    <t>24.08.2023</t>
  </si>
  <si>
    <t>08.11.2023</t>
  </si>
  <si>
    <t>10.11.2023</t>
  </si>
  <si>
    <t>15.11.2023</t>
  </si>
  <si>
    <t>27.02.2024</t>
  </si>
  <si>
    <t>29.02.2024</t>
  </si>
  <si>
    <t>06.06.2024</t>
  </si>
  <si>
    <t>11.03.2024</t>
  </si>
  <si>
    <t>25.07.2024</t>
  </si>
  <si>
    <t>24.04.2024</t>
  </si>
  <si>
    <t>21.05.2024</t>
  </si>
  <si>
    <t>20.08.2024</t>
  </si>
  <si>
    <t>08.08.2024</t>
  </si>
  <si>
    <t>07.08.2024</t>
  </si>
  <si>
    <t>27.08.2024</t>
  </si>
  <si>
    <t>05.12.2024</t>
  </si>
  <si>
    <t>20.12.2024</t>
  </si>
  <si>
    <t>31.10.2024</t>
  </si>
  <si>
    <t>25.12.2024</t>
  </si>
  <si>
    <t>05.11.2024</t>
  </si>
  <si>
    <t>08.01.2025</t>
  </si>
  <si>
    <t>22.01.2025</t>
  </si>
  <si>
    <t>12.03.2025</t>
  </si>
  <si>
    <t>17.04.2025</t>
  </si>
  <si>
    <t>25.04.2025</t>
  </si>
  <si>
    <t>27.07.2025</t>
  </si>
  <si>
    <t>29.07.2025</t>
  </si>
  <si>
    <t>Hunedoara</t>
  </si>
  <si>
    <t>Aprobat</t>
  </si>
  <si>
    <t>07.05.2024</t>
  </si>
  <si>
    <t>Respins</t>
  </si>
  <si>
    <t>Aviz nefavorabil PNGMC</t>
  </si>
  <si>
    <t>În lucru</t>
  </si>
  <si>
    <t>Covasna</t>
  </si>
  <si>
    <t>Bistrița-Năsăud</t>
  </si>
  <si>
    <t>08.02.2023</t>
  </si>
  <si>
    <t>02.05.2023</t>
  </si>
  <si>
    <t>17.02.2023</t>
  </si>
  <si>
    <t>22.02.2023</t>
  </si>
  <si>
    <t>23.05.2023</t>
  </si>
  <si>
    <t>01.03.2023</t>
  </si>
  <si>
    <t>08.02.2024</t>
  </si>
  <si>
    <t>22.03.2023</t>
  </si>
  <si>
    <t>17.01.2024</t>
  </si>
  <si>
    <t>27.05.2024</t>
  </si>
  <si>
    <t>27.03.2023</t>
  </si>
  <si>
    <t>28.04.2023</t>
  </si>
  <si>
    <t>30.10.2023</t>
  </si>
  <si>
    <t>17.05.2023</t>
  </si>
  <si>
    <t>02.10.2024</t>
  </si>
  <si>
    <t>31.05.2023</t>
  </si>
  <si>
    <t>13.06.2023</t>
  </si>
  <si>
    <t>26.07.2023</t>
  </si>
  <si>
    <t xml:space="preserve">03.08.2023 </t>
  </si>
  <si>
    <t>05.04.2024</t>
  </si>
  <si>
    <t>04.10.2023</t>
  </si>
  <si>
    <t>04.09.2024</t>
  </si>
  <si>
    <t>27.11.2023</t>
  </si>
  <si>
    <t>19.02.2024</t>
  </si>
  <si>
    <t>24.12.2024</t>
  </si>
  <si>
    <t>02.12.2024</t>
  </si>
  <si>
    <t>13.09.2024</t>
  </si>
  <si>
    <t>13.11.2024</t>
  </si>
  <si>
    <t>08.11.2024</t>
  </si>
  <si>
    <t>10.01.2025</t>
  </si>
  <si>
    <t>14.01.2025</t>
  </si>
  <si>
    <t>24.10.2024</t>
  </si>
  <si>
    <t>25.10.2024</t>
  </si>
  <si>
    <t>30.10.2024</t>
  </si>
  <si>
    <t>13.01.2025</t>
  </si>
  <si>
    <t>3.12.2024</t>
  </si>
  <si>
    <t>02.04.2025</t>
  </si>
  <si>
    <t>31.01.2025</t>
  </si>
  <si>
    <t>13.12.2024</t>
  </si>
  <si>
    <t>15.01.2025</t>
  </si>
  <si>
    <t>09.04.2025</t>
  </si>
  <si>
    <t>15.07.2025</t>
  </si>
  <si>
    <t>10.06.2025</t>
  </si>
  <si>
    <t>Satu Mare</t>
  </si>
  <si>
    <t>14.03.2023</t>
  </si>
  <si>
    <t>03.04.2023</t>
  </si>
  <si>
    <t>22.09.2023</t>
  </si>
  <si>
    <t>09.04.2024</t>
  </si>
  <si>
    <t xml:space="preserve">10.07.2023 </t>
  </si>
  <si>
    <t>05.09.2023</t>
  </si>
  <si>
    <t xml:space="preserve"> 07.09.2023</t>
  </si>
  <si>
    <t>02.02.2024</t>
  </si>
  <si>
    <t>23.07.2024</t>
  </si>
  <si>
    <t xml:space="preserve">02.12.2024 </t>
  </si>
  <si>
    <t>17.01.2025</t>
  </si>
  <si>
    <t>23.01.2025</t>
  </si>
  <si>
    <t xml:space="preserve">02.04.2025 </t>
  </si>
  <si>
    <t>Dâmbovița</t>
  </si>
  <si>
    <t>21.03.2024</t>
  </si>
  <si>
    <t>Botoșani</t>
  </si>
  <si>
    <t>12.05.2023</t>
  </si>
  <si>
    <t>22.08.2023</t>
  </si>
  <si>
    <t>28.09.2023</t>
  </si>
  <si>
    <t>16.10.2023</t>
  </si>
  <si>
    <t>24.10.2023</t>
  </si>
  <si>
    <t>14.11.2023</t>
  </si>
  <si>
    <t>27.12.2023</t>
  </si>
  <si>
    <t>13.03.2024</t>
  </si>
  <si>
    <t>28.06.2024</t>
  </si>
  <si>
    <t>19.12.2024</t>
  </si>
  <si>
    <t>17.12.2024</t>
  </si>
  <si>
    <t>27.01.2025</t>
  </si>
  <si>
    <t>01.04.2025</t>
  </si>
  <si>
    <t>17.07.2025</t>
  </si>
  <si>
    <t>Călărași</t>
  </si>
  <si>
    <t>22.02.2024</t>
  </si>
  <si>
    <t>18.12.2023</t>
  </si>
  <si>
    <t>09.01.2025</t>
  </si>
  <si>
    <t>21.02.2024</t>
  </si>
  <si>
    <t>16.05.2024</t>
  </si>
  <si>
    <t>Buzău</t>
  </si>
  <si>
    <t xml:space="preserve">01.07.2024 </t>
  </si>
  <si>
    <t xml:space="preserve">08.10.2024 </t>
  </si>
  <si>
    <t xml:space="preserve">NEDEPUNERE COMPLETARI MEMORIU TEHNIC PENTRU PARCURGERE ETAPA DE INCADRARE </t>
  </si>
  <si>
    <t>Dolj</t>
  </si>
  <si>
    <t>26.09.2024</t>
  </si>
  <si>
    <t>nu a fost depus memoriul de prezentare in termenul de 2 ani de la depunerea solicitarii</t>
  </si>
  <si>
    <t>Neamț</t>
  </si>
  <si>
    <t>20.05.2024</t>
  </si>
  <si>
    <t>26.02.2024</t>
  </si>
  <si>
    <t>06.03.2025</t>
  </si>
  <si>
    <t>ROSAC0364 PLANUL NU PERMITE</t>
  </si>
  <si>
    <t>Județe</t>
  </si>
  <si>
    <t>Stadiu</t>
  </si>
  <si>
    <t>Selector</t>
  </si>
  <si>
    <t>Arad</t>
  </si>
  <si>
    <t>Caraș-Severin</t>
  </si>
  <si>
    <t>Constanța</t>
  </si>
  <si>
    <t>Galați</t>
  </si>
  <si>
    <t>Gorj</t>
  </si>
  <si>
    <t>Harghita</t>
  </si>
  <si>
    <t>Iași</t>
  </si>
  <si>
    <t>Ilfov</t>
  </si>
  <si>
    <t>Mureș</t>
  </si>
  <si>
    <t>Olt</t>
  </si>
  <si>
    <t>Sălaj</t>
  </si>
  <si>
    <t>Teleorman</t>
  </si>
  <si>
    <t>Timiș</t>
  </si>
  <si>
    <t>Vâlcea</t>
  </si>
  <si>
    <t>București</t>
  </si>
  <si>
    <t>06.03.2023</t>
  </si>
  <si>
    <t>20.10.2023</t>
  </si>
  <si>
    <t>21.09.2023</t>
  </si>
  <si>
    <t>05.11.2023</t>
  </si>
  <si>
    <t>18.03.2024</t>
  </si>
  <si>
    <t>20.03.2024</t>
  </si>
  <si>
    <t>25.04.2026</t>
  </si>
  <si>
    <t>02.06.2026</t>
  </si>
  <si>
    <t>25.04.2027</t>
  </si>
  <si>
    <t>02.06.2027</t>
  </si>
  <si>
    <t>25.04.2028</t>
  </si>
  <si>
    <t>02.06.2028</t>
  </si>
  <si>
    <t>25.04.2029</t>
  </si>
  <si>
    <t>02.06.2029</t>
  </si>
  <si>
    <t>25.04.2030</t>
  </si>
  <si>
    <t>02.06.2030</t>
  </si>
  <si>
    <t>25.04.2031</t>
  </si>
  <si>
    <t>02.06.2031</t>
  </si>
  <si>
    <t>25.04.2032</t>
  </si>
  <si>
    <t>02.06.2032</t>
  </si>
  <si>
    <t>25.04.2033</t>
  </si>
  <si>
    <t>02.06.2033</t>
  </si>
  <si>
    <t>25.04.2034</t>
  </si>
  <si>
    <t>02.06.2034</t>
  </si>
  <si>
    <t>25.04.2035</t>
  </si>
  <si>
    <t>02.06.2035</t>
  </si>
  <si>
    <t>25.04.2036</t>
  </si>
  <si>
    <t>02.06.2036</t>
  </si>
  <si>
    <t>Amplasamentul proiectului, categorie de folosință pășune,   este inclus, în proportie de cca 90%, în situl Natura 2000 ROSPA 0109 Acumulările Belcești, ce are   Plan de management.  Terenul se suprapune parțial cu aria de distribuție a 33 de specii de păsări de interes comunitar ce fac obiectul protecției și conservării  pentru Situl Natura 2000 ROSPA 0109 Acumulările Belcești.</t>
  </si>
  <si>
    <t>retragerea documentației</t>
  </si>
  <si>
    <t>22.05.2023</t>
  </si>
  <si>
    <t>16.03.2023</t>
  </si>
  <si>
    <t>27.06.2024</t>
  </si>
  <si>
    <t>07.11.2024</t>
  </si>
  <si>
    <t>05.02.2025</t>
  </si>
  <si>
    <t xml:space="preserve">  </t>
  </si>
  <si>
    <t>Suprafața pentru care existau acorduri de mediu emise la data de 30.07.2025</t>
  </si>
  <si>
    <t>06.04.2023</t>
  </si>
  <si>
    <t>25.05.2023</t>
  </si>
  <si>
    <t>25.10.2023</t>
  </si>
  <si>
    <t>09.01.2024</t>
  </si>
  <si>
    <t>19.07.2023</t>
  </si>
  <si>
    <t>15.12.2023</t>
  </si>
  <si>
    <t>11.10.2023</t>
  </si>
  <si>
    <t>28.02.2024</t>
  </si>
  <si>
    <t>14.02.2024</t>
  </si>
  <si>
    <t>03.04.2024</t>
  </si>
  <si>
    <t>17.04.2024</t>
  </si>
  <si>
    <t>29.05.2024</t>
  </si>
  <si>
    <t xml:space="preserve">24.03.2025 </t>
  </si>
  <si>
    <t>17.10.2024</t>
  </si>
  <si>
    <t>12.11.2024</t>
  </si>
  <si>
    <t>28.11.2024</t>
  </si>
  <si>
    <t xml:space="preserve">17.03.2025 </t>
  </si>
  <si>
    <t xml:space="preserve">21.03.2025 </t>
  </si>
  <si>
    <t xml:space="preserve">30.05.2025 </t>
  </si>
  <si>
    <t xml:space="preserve">11.06.2025 </t>
  </si>
  <si>
    <t>13.03.2025</t>
  </si>
  <si>
    <t>18.02.2025</t>
  </si>
  <si>
    <t>media acorduri emise Estimare/judet</t>
  </si>
  <si>
    <t>media acorduri in lucru Estimare/judet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</si>
</sst>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[$-10818]dd\.mm\.yyyy;@"/>
    <numFmt numFmtId="166" formatCode="mmm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165" fontId="0" fillId="0" borderId="1" xfId="0" applyNumberForma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165" fontId="0" fillId="0" borderId="1" xfId="0" applyNumberFormat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3" fillId="3" borderId="1" xfId="0" applyFont="1" applyFill="1" applyBorder="1"/>
    <xf numFmtId="2" fontId="3" fillId="4" borderId="1" xfId="0" applyNumberFormat="1" applyFont="1" applyFill="1" applyBorder="1"/>
    <xf numFmtId="2" fontId="3" fillId="5" borderId="1" xfId="0" applyNumberFormat="1" applyFont="1" applyFill="1" applyBorder="1"/>
    <xf numFmtId="0" fontId="4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165" fontId="6" fillId="2" borderId="1" xfId="0" applyNumberFormat="1" applyFont="1" applyFill="1" applyBorder="1" applyAlignment="1">
      <alignment horizontal="left" vertical="top"/>
    </xf>
    <xf numFmtId="2" fontId="6" fillId="2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2" fontId="6" fillId="4" borderId="1" xfId="0" applyNumberFormat="1" applyFont="1" applyFill="1" applyBorder="1"/>
    <xf numFmtId="2" fontId="6" fillId="5" borderId="1" xfId="0" applyNumberFormat="1" applyFont="1" applyFill="1" applyBorder="1"/>
    <xf numFmtId="166" fontId="0" fillId="0" borderId="0" xfId="0" applyNumberFormat="1"/>
    <xf numFmtId="166" fontId="0" fillId="0" borderId="1" xfId="0" applyNumberFormat="1" applyBorder="1"/>
    <xf numFmtId="2" fontId="0" fillId="0" borderId="1" xfId="0" applyNumberFormat="1" applyBorder="1"/>
    <xf numFmtId="166" fontId="1" fillId="0" borderId="1" xfId="0" applyNumberFormat="1" applyFont="1" applyBorder="1"/>
    <xf numFmtId="0" fontId="1" fillId="0" borderId="0" xfId="0" applyFont="1"/>
    <xf numFmtId="166" fontId="1" fillId="0" borderId="2" xfId="0" applyNumberFormat="1" applyFont="1" applyBorder="1"/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2" fontId="0" fillId="6" borderId="1" xfId="0" applyNumberFormat="1" applyFill="1" applyBorder="1"/>
    <xf numFmtId="165" fontId="0" fillId="0" borderId="1" xfId="0" applyNumberFormat="1" applyBorder="1" applyAlignment="1">
      <alignment horizontal="left" wrapText="1"/>
    </xf>
    <xf numFmtId="0" fontId="5" fillId="7" borderId="1" xfId="0" applyFont="1" applyFill="1" applyBorder="1" applyAlignment="1">
      <alignment horizontal="left" vertical="top" wrapText="1"/>
    </xf>
    <xf numFmtId="2" fontId="6" fillId="7" borderId="1" xfId="0" applyNumberFormat="1" applyFont="1" applyFill="1" applyBorder="1"/>
    <xf numFmtId="2" fontId="3" fillId="7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7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Evoluție (Ha) – selectează seriile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Grafice!$G$61</c:f>
              <c:strCache>
                <c:ptCount val="1"/>
                <c:pt idx="0">
                  <c:v>Depuse (Ha lunar) – selectat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Grafice!$A$62:$A$94</c:f>
              <c:numCache>
                <c:formatCode>mmm\ yyyy</c:formatCode>
                <c:ptCount val="33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  <c:pt idx="25">
                  <c:v>45658</c:v>
                </c:pt>
                <c:pt idx="26">
                  <c:v>45689</c:v>
                </c:pt>
                <c:pt idx="27">
                  <c:v>45717</c:v>
                </c:pt>
                <c:pt idx="28">
                  <c:v>45748</c:v>
                </c:pt>
                <c:pt idx="29">
                  <c:v>45778</c:v>
                </c:pt>
                <c:pt idx="30">
                  <c:v>45809</c:v>
                </c:pt>
                <c:pt idx="31">
                  <c:v>45839</c:v>
                </c:pt>
                <c:pt idx="32">
                  <c:v>45870</c:v>
                </c:pt>
              </c:numCache>
            </c:numRef>
          </c:cat>
          <c:val>
            <c:numRef>
              <c:f>Grafice!$G$62:$G$94</c:f>
              <c:numCache>
                <c:formatCode>General</c:formatCode>
                <c:ptCount val="33"/>
                <c:pt idx="0">
                  <c:v>55.256</c:v>
                </c:pt>
                <c:pt idx="1">
                  <c:v>99.777600000000007</c:v>
                </c:pt>
                <c:pt idx="2">
                  <c:v>143.7784</c:v>
                </c:pt>
                <c:pt idx="3">
                  <c:v>92.271500000000003</c:v>
                </c:pt>
                <c:pt idx="4">
                  <c:v>82.375599999999991</c:v>
                </c:pt>
                <c:pt idx="5">
                  <c:v>165.9385</c:v>
                </c:pt>
                <c:pt idx="6">
                  <c:v>117.68953</c:v>
                </c:pt>
                <c:pt idx="7">
                  <c:v>337.5249</c:v>
                </c:pt>
                <c:pt idx="8">
                  <c:v>214.46090000000001</c:v>
                </c:pt>
                <c:pt idx="9">
                  <c:v>144.17469999999997</c:v>
                </c:pt>
                <c:pt idx="10">
                  <c:v>242.30840000000001</c:v>
                </c:pt>
                <c:pt idx="11">
                  <c:v>117.3126</c:v>
                </c:pt>
                <c:pt idx="12">
                  <c:v>324.4864</c:v>
                </c:pt>
                <c:pt idx="13">
                  <c:v>908.42780000000005</c:v>
                </c:pt>
                <c:pt idx="14">
                  <c:v>209.76949999999999</c:v>
                </c:pt>
                <c:pt idx="15">
                  <c:v>328.98949999999996</c:v>
                </c:pt>
                <c:pt idx="16">
                  <c:v>307.20064000000002</c:v>
                </c:pt>
                <c:pt idx="17">
                  <c:v>306.52679999999998</c:v>
                </c:pt>
                <c:pt idx="18">
                  <c:v>663.91660000000002</c:v>
                </c:pt>
                <c:pt idx="19">
                  <c:v>885.38130000000012</c:v>
                </c:pt>
                <c:pt idx="20">
                  <c:v>521.70820000000003</c:v>
                </c:pt>
                <c:pt idx="21">
                  <c:v>504.11059999999998</c:v>
                </c:pt>
                <c:pt idx="22">
                  <c:v>1227.0502000000004</c:v>
                </c:pt>
                <c:pt idx="23">
                  <c:v>738.90620000000013</c:v>
                </c:pt>
                <c:pt idx="24">
                  <c:v>869.91399999999999</c:v>
                </c:pt>
                <c:pt idx="25">
                  <c:v>719.74009999999998</c:v>
                </c:pt>
                <c:pt idx="26">
                  <c:v>2922.6982000000012</c:v>
                </c:pt>
                <c:pt idx="27">
                  <c:v>1826.8535999999999</c:v>
                </c:pt>
                <c:pt idx="28">
                  <c:v>3569.1477999999988</c:v>
                </c:pt>
                <c:pt idx="29">
                  <c:v>3329.1188000000002</c:v>
                </c:pt>
                <c:pt idx="30">
                  <c:v>2256.0557999999996</c:v>
                </c:pt>
                <c:pt idx="31">
                  <c:v>1703.1944999999996</c:v>
                </c:pt>
                <c:pt idx="32">
                  <c:v>508.39319999999998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77-4F56-9135-F7F9A968ACEB}"/>
            </c:ext>
          </c:extLst>
        </c:ser>
        <c:ser>
          <c:idx val="1"/>
          <c:order val="1"/>
          <c:tx>
            <c:strRef>
              <c:f>Grafice!$H$61</c:f>
              <c:strCache>
                <c:ptCount val="1"/>
                <c:pt idx="0">
                  <c:v>Depuse (Ha cumulat) – selectat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Grafice!$A$62:$A$94</c:f>
              <c:numCache>
                <c:formatCode>mmm\ yyyy</c:formatCode>
                <c:ptCount val="33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  <c:pt idx="25">
                  <c:v>45658</c:v>
                </c:pt>
                <c:pt idx="26">
                  <c:v>45689</c:v>
                </c:pt>
                <c:pt idx="27">
                  <c:v>45717</c:v>
                </c:pt>
                <c:pt idx="28">
                  <c:v>45748</c:v>
                </c:pt>
                <c:pt idx="29">
                  <c:v>45778</c:v>
                </c:pt>
                <c:pt idx="30">
                  <c:v>45809</c:v>
                </c:pt>
                <c:pt idx="31">
                  <c:v>45839</c:v>
                </c:pt>
                <c:pt idx="32">
                  <c:v>45870</c:v>
                </c:pt>
              </c:numCache>
            </c:numRef>
          </c:cat>
          <c:val>
            <c:numRef>
              <c:f>Grafice!$H$62:$H$94</c:f>
              <c:numCache>
                <c:formatCode>General</c:formatCode>
                <c:ptCount val="33"/>
                <c:pt idx="0">
                  <c:v>55.256</c:v>
                </c:pt>
                <c:pt idx="1">
                  <c:v>155.03360000000001</c:v>
                </c:pt>
                <c:pt idx="2">
                  <c:v>298.81200000000001</c:v>
                </c:pt>
                <c:pt idx="3">
                  <c:v>391.08350000000002</c:v>
                </c:pt>
                <c:pt idx="4">
                  <c:v>473.45910000000003</c:v>
                </c:pt>
                <c:pt idx="5">
                  <c:v>639.39760000000001</c:v>
                </c:pt>
                <c:pt idx="6">
                  <c:v>757.08713</c:v>
                </c:pt>
                <c:pt idx="7">
                  <c:v>1094.61203</c:v>
                </c:pt>
                <c:pt idx="8">
                  <c:v>1309.07293</c:v>
                </c:pt>
                <c:pt idx="9">
                  <c:v>1453.2476300000001</c:v>
                </c:pt>
                <c:pt idx="10">
                  <c:v>1695.5560300000002</c:v>
                </c:pt>
                <c:pt idx="11">
                  <c:v>1812.8686300000002</c:v>
                </c:pt>
                <c:pt idx="12">
                  <c:v>2137.3550300000002</c:v>
                </c:pt>
                <c:pt idx="13">
                  <c:v>3045.7828300000001</c:v>
                </c:pt>
                <c:pt idx="14">
                  <c:v>3255.55233</c:v>
                </c:pt>
                <c:pt idx="15">
                  <c:v>3584.5418300000001</c:v>
                </c:pt>
                <c:pt idx="16">
                  <c:v>3891.7424700000001</c:v>
                </c:pt>
                <c:pt idx="17">
                  <c:v>4198.2692699999998</c:v>
                </c:pt>
                <c:pt idx="18">
                  <c:v>4862.1858699999993</c:v>
                </c:pt>
                <c:pt idx="19">
                  <c:v>5747.5671699999994</c:v>
                </c:pt>
                <c:pt idx="20">
                  <c:v>6269.2753699999994</c:v>
                </c:pt>
                <c:pt idx="21">
                  <c:v>6773.3859699999994</c:v>
                </c:pt>
                <c:pt idx="22">
                  <c:v>8000.4361699999999</c:v>
                </c:pt>
                <c:pt idx="23">
                  <c:v>8739.3423700000003</c:v>
                </c:pt>
                <c:pt idx="24">
                  <c:v>9609.256370000001</c:v>
                </c:pt>
                <c:pt idx="25">
                  <c:v>10328.996470000002</c:v>
                </c:pt>
                <c:pt idx="26">
                  <c:v>13251.694670000003</c:v>
                </c:pt>
                <c:pt idx="27">
                  <c:v>15078.548270000003</c:v>
                </c:pt>
                <c:pt idx="28">
                  <c:v>18647.696070000002</c:v>
                </c:pt>
                <c:pt idx="29">
                  <c:v>21976.814870000002</c:v>
                </c:pt>
                <c:pt idx="30">
                  <c:v>24232.87067</c:v>
                </c:pt>
                <c:pt idx="31">
                  <c:v>25936.065170000002</c:v>
                </c:pt>
                <c:pt idx="32">
                  <c:v>26444.45837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77-4F56-9135-F7F9A968ACEB}"/>
            </c:ext>
          </c:extLst>
        </c:ser>
        <c:ser>
          <c:idx val="2"/>
          <c:order val="2"/>
          <c:tx>
            <c:strRef>
              <c:f>Grafice!$I$61</c:f>
              <c:strCache>
                <c:ptCount val="1"/>
                <c:pt idx="0">
                  <c:v>Aprobate (Ha lunar) – selectat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Grafice!$A$62:$A$94</c:f>
              <c:numCache>
                <c:formatCode>mmm\ yyyy</c:formatCode>
                <c:ptCount val="33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  <c:pt idx="25">
                  <c:v>45658</c:v>
                </c:pt>
                <c:pt idx="26">
                  <c:v>45689</c:v>
                </c:pt>
                <c:pt idx="27">
                  <c:v>45717</c:v>
                </c:pt>
                <c:pt idx="28">
                  <c:v>45748</c:v>
                </c:pt>
                <c:pt idx="29">
                  <c:v>45778</c:v>
                </c:pt>
                <c:pt idx="30">
                  <c:v>45809</c:v>
                </c:pt>
                <c:pt idx="31">
                  <c:v>45839</c:v>
                </c:pt>
                <c:pt idx="32">
                  <c:v>45870</c:v>
                </c:pt>
              </c:numCache>
            </c:numRef>
          </c:cat>
          <c:val>
            <c:numRef>
              <c:f>Grafice!$I$62:$I$94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101.4897</c:v>
                </c:pt>
                <c:pt idx="4">
                  <c:v>186.27549999999999</c:v>
                </c:pt>
                <c:pt idx="5">
                  <c:v>39.375800000000012</c:v>
                </c:pt>
                <c:pt idx="6">
                  <c:v>23.5198</c:v>
                </c:pt>
                <c:pt idx="7">
                  <c:v>118.00200000000001</c:v>
                </c:pt>
                <c:pt idx="8">
                  <c:v>83.531499999999994</c:v>
                </c:pt>
                <c:pt idx="9">
                  <c:v>95.947499999999991</c:v>
                </c:pt>
                <c:pt idx="10">
                  <c:v>151.87210000000002</c:v>
                </c:pt>
                <c:pt idx="11">
                  <c:v>107.1737</c:v>
                </c:pt>
                <c:pt idx="12">
                  <c:v>57.088800000000006</c:v>
                </c:pt>
                <c:pt idx="13">
                  <c:v>143.90813</c:v>
                </c:pt>
                <c:pt idx="14">
                  <c:v>446.22440000000012</c:v>
                </c:pt>
                <c:pt idx="15">
                  <c:v>804.33470000000011</c:v>
                </c:pt>
                <c:pt idx="16">
                  <c:v>184.98850000000002</c:v>
                </c:pt>
                <c:pt idx="17">
                  <c:v>147.39179999999999</c:v>
                </c:pt>
                <c:pt idx="18">
                  <c:v>323.10509999999999</c:v>
                </c:pt>
                <c:pt idx="19">
                  <c:v>398.79483999999991</c:v>
                </c:pt>
                <c:pt idx="20">
                  <c:v>434.92970000000003</c:v>
                </c:pt>
                <c:pt idx="21">
                  <c:v>1094.6733000000002</c:v>
                </c:pt>
                <c:pt idx="22">
                  <c:v>377.12759999999992</c:v>
                </c:pt>
                <c:pt idx="23">
                  <c:v>366.35870000000006</c:v>
                </c:pt>
                <c:pt idx="24">
                  <c:v>1069.2589000000003</c:v>
                </c:pt>
                <c:pt idx="25">
                  <c:v>469.85930000000002</c:v>
                </c:pt>
                <c:pt idx="26">
                  <c:v>391.65390000000002</c:v>
                </c:pt>
                <c:pt idx="27">
                  <c:v>783.38610000000017</c:v>
                </c:pt>
                <c:pt idx="28">
                  <c:v>1822.6515000000002</c:v>
                </c:pt>
                <c:pt idx="29">
                  <c:v>2786.7343000000005</c:v>
                </c:pt>
                <c:pt idx="30">
                  <c:v>3199.8469999999988</c:v>
                </c:pt>
                <c:pt idx="31">
                  <c:v>4031.8958999999991</c:v>
                </c:pt>
                <c:pt idx="32">
                  <c:v>1178.8259000000005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77-4F56-9135-F7F9A968ACEB}"/>
            </c:ext>
          </c:extLst>
        </c:ser>
        <c:ser>
          <c:idx val="3"/>
          <c:order val="3"/>
          <c:tx>
            <c:strRef>
              <c:f>Grafice!$J$61</c:f>
              <c:strCache>
                <c:ptCount val="1"/>
                <c:pt idx="0">
                  <c:v>Aprobate (Ha cumulat) – selectat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Grafice!$A$62:$A$94</c:f>
              <c:numCache>
                <c:formatCode>mmm\ yyyy</c:formatCode>
                <c:ptCount val="33"/>
                <c:pt idx="0">
                  <c:v>44896</c:v>
                </c:pt>
                <c:pt idx="1">
                  <c:v>44927</c:v>
                </c:pt>
                <c:pt idx="2">
                  <c:v>44958</c:v>
                </c:pt>
                <c:pt idx="3">
                  <c:v>44986</c:v>
                </c:pt>
                <c:pt idx="4">
                  <c:v>45017</c:v>
                </c:pt>
                <c:pt idx="5">
                  <c:v>45047</c:v>
                </c:pt>
                <c:pt idx="6">
                  <c:v>45078</c:v>
                </c:pt>
                <c:pt idx="7">
                  <c:v>45108</c:v>
                </c:pt>
                <c:pt idx="8">
                  <c:v>45139</c:v>
                </c:pt>
                <c:pt idx="9">
                  <c:v>45170</c:v>
                </c:pt>
                <c:pt idx="10">
                  <c:v>45200</c:v>
                </c:pt>
                <c:pt idx="11">
                  <c:v>45231</c:v>
                </c:pt>
                <c:pt idx="12">
                  <c:v>45261</c:v>
                </c:pt>
                <c:pt idx="13">
                  <c:v>45292</c:v>
                </c:pt>
                <c:pt idx="14">
                  <c:v>45323</c:v>
                </c:pt>
                <c:pt idx="15">
                  <c:v>45352</c:v>
                </c:pt>
                <c:pt idx="16">
                  <c:v>45383</c:v>
                </c:pt>
                <c:pt idx="17">
                  <c:v>45413</c:v>
                </c:pt>
                <c:pt idx="18">
                  <c:v>45444</c:v>
                </c:pt>
                <c:pt idx="19">
                  <c:v>45474</c:v>
                </c:pt>
                <c:pt idx="20">
                  <c:v>45505</c:v>
                </c:pt>
                <c:pt idx="21">
                  <c:v>45536</c:v>
                </c:pt>
                <c:pt idx="22">
                  <c:v>45566</c:v>
                </c:pt>
                <c:pt idx="23">
                  <c:v>45597</c:v>
                </c:pt>
                <c:pt idx="24">
                  <c:v>45627</c:v>
                </c:pt>
                <c:pt idx="25">
                  <c:v>45658</c:v>
                </c:pt>
                <c:pt idx="26">
                  <c:v>45689</c:v>
                </c:pt>
                <c:pt idx="27">
                  <c:v>45717</c:v>
                </c:pt>
                <c:pt idx="28">
                  <c:v>45748</c:v>
                </c:pt>
                <c:pt idx="29">
                  <c:v>45778</c:v>
                </c:pt>
                <c:pt idx="30">
                  <c:v>45809</c:v>
                </c:pt>
                <c:pt idx="31">
                  <c:v>45839</c:v>
                </c:pt>
                <c:pt idx="32">
                  <c:v>45870</c:v>
                </c:pt>
              </c:numCache>
            </c:numRef>
          </c:cat>
          <c:val>
            <c:numRef>
              <c:f>Grafice!$J$62:$J$94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101.4897</c:v>
                </c:pt>
                <c:pt idx="4">
                  <c:v>287.76519999999999</c:v>
                </c:pt>
                <c:pt idx="5">
                  <c:v>327.14100000000002</c:v>
                </c:pt>
                <c:pt idx="6">
                  <c:v>350.66079999999999</c:v>
                </c:pt>
                <c:pt idx="7">
                  <c:v>468.6628</c:v>
                </c:pt>
                <c:pt idx="8">
                  <c:v>552.1943</c:v>
                </c:pt>
                <c:pt idx="9">
                  <c:v>648.14179999999999</c:v>
                </c:pt>
                <c:pt idx="10">
                  <c:v>800.01390000000004</c:v>
                </c:pt>
                <c:pt idx="11">
                  <c:v>907.18759999999997</c:v>
                </c:pt>
                <c:pt idx="12">
                  <c:v>964.27639999999997</c:v>
                </c:pt>
                <c:pt idx="13">
                  <c:v>1108.18453</c:v>
                </c:pt>
                <c:pt idx="14">
                  <c:v>1554.4089300000001</c:v>
                </c:pt>
                <c:pt idx="15">
                  <c:v>2358.7436299999999</c:v>
                </c:pt>
                <c:pt idx="16">
                  <c:v>2543.7321299999999</c:v>
                </c:pt>
                <c:pt idx="17">
                  <c:v>2691.1239299999997</c:v>
                </c:pt>
                <c:pt idx="18">
                  <c:v>3014.2290299999995</c:v>
                </c:pt>
                <c:pt idx="19">
                  <c:v>3413.0238699999995</c:v>
                </c:pt>
                <c:pt idx="20">
                  <c:v>3847.9535699999997</c:v>
                </c:pt>
                <c:pt idx="21">
                  <c:v>4942.6268700000001</c:v>
                </c:pt>
                <c:pt idx="22">
                  <c:v>5319.7544699999999</c:v>
                </c:pt>
                <c:pt idx="23">
                  <c:v>5686.1131699999996</c:v>
                </c:pt>
                <c:pt idx="24">
                  <c:v>6755.3720699999994</c:v>
                </c:pt>
                <c:pt idx="25">
                  <c:v>7225.2313699999995</c:v>
                </c:pt>
                <c:pt idx="26">
                  <c:v>7616.8852699999998</c:v>
                </c:pt>
                <c:pt idx="27">
                  <c:v>8400.2713700000004</c:v>
                </c:pt>
                <c:pt idx="28">
                  <c:v>10222.92287</c:v>
                </c:pt>
                <c:pt idx="29">
                  <c:v>13009.65717</c:v>
                </c:pt>
                <c:pt idx="30">
                  <c:v>16209.50417</c:v>
                </c:pt>
                <c:pt idx="31">
                  <c:v>20241.40007</c:v>
                </c:pt>
                <c:pt idx="32">
                  <c:v>21420.22597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77-4F56-9135-F7F9A968A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"/>
        <c:axId val="100"/>
      </c:lineChart>
      <c:cat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Lună</a:t>
                </a:r>
              </a:p>
            </c:rich>
          </c:tx>
          <c:overlay val="0"/>
        </c:title>
        <c:numFmt formatCode="mmm\ yyyy" sourceLinked="1"/>
        <c:majorTickMark val="none"/>
        <c:minorTickMark val="none"/>
        <c:tickLblPos val="nextTo"/>
        <c:spPr>
          <a:ln>
            <a:solidFill>
              <a:schemeClr val="accent1"/>
            </a:solidFill>
            <a:prstDash val="solid"/>
          </a:ln>
        </c:spPr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Suprafață (Ha)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148590</xdr:rowOff>
    </xdr:from>
    <xdr:ext cx="13430625" cy="72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1"/>
  <sheetViews>
    <sheetView zoomScale="70" zoomScaleNormal="70" workbookViewId="0">
      <selection activeCell="B3" sqref="B3"/>
    </sheetView>
  </sheetViews>
  <sheetFormatPr defaultRowHeight="14.4" x14ac:dyDescent="0.3"/>
  <cols>
    <col min="1" max="1" width="18" bestFit="1" customWidth="1"/>
    <col min="2" max="5" width="16.77734375" customWidth="1"/>
    <col min="6" max="6" width="18" bestFit="1" customWidth="1"/>
    <col min="7" max="10" width="18.6640625" customWidth="1"/>
  </cols>
  <sheetData>
    <row r="1" spans="1:12" ht="31.2" customHeight="1" x14ac:dyDescent="0.6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3" spans="1:12" x14ac:dyDescent="0.3">
      <c r="A3" s="3" t="s">
        <v>1</v>
      </c>
      <c r="B3" s="1" t="s">
        <v>2</v>
      </c>
    </row>
    <row r="4" spans="1:12" x14ac:dyDescent="0.3">
      <c r="A4" s="34"/>
    </row>
    <row r="5" spans="1:12" x14ac:dyDescent="0.3">
      <c r="A5" s="45" t="s">
        <v>3</v>
      </c>
      <c r="B5" s="46"/>
    </row>
    <row r="6" spans="1:12" x14ac:dyDescent="0.3">
      <c r="A6" s="3" t="s">
        <v>4</v>
      </c>
      <c r="B6" s="1" t="s">
        <v>5</v>
      </c>
    </row>
    <row r="7" spans="1:12" x14ac:dyDescent="0.3">
      <c r="A7" s="3" t="s">
        <v>6</v>
      </c>
      <c r="B7" s="1" t="s">
        <v>5</v>
      </c>
    </row>
    <row r="8" spans="1:12" x14ac:dyDescent="0.3">
      <c r="A8" s="3" t="s">
        <v>7</v>
      </c>
      <c r="B8" s="1" t="s">
        <v>5</v>
      </c>
    </row>
    <row r="9" spans="1:12" x14ac:dyDescent="0.3">
      <c r="A9" s="3" t="s">
        <v>8</v>
      </c>
      <c r="B9" s="1" t="s">
        <v>5</v>
      </c>
    </row>
    <row r="59" spans="1:10" x14ac:dyDescent="0.3">
      <c r="A59" s="3" t="s">
        <v>9</v>
      </c>
      <c r="B59" s="33">
        <f>DATE(YEAR(MIN('acorduri de mediu impaduriri'!I2:I3002)),MONTH(MIN('acorduri de mediu impaduriri'!I2:I3002)),1)</f>
        <v>44896</v>
      </c>
      <c r="D59" s="34"/>
      <c r="E59" s="34"/>
    </row>
    <row r="60" spans="1:10" ht="28.8" customHeight="1" x14ac:dyDescent="0.3">
      <c r="A60" s="36" t="s">
        <v>10</v>
      </c>
      <c r="B60" s="35">
        <f>MIN(DATE(YEAR(MAX('acorduri de mediu impaduriri'!J2:J3002)),MONTH(MAX('acorduri de mediu impaduriri'!J2:J3002)),1),DATE(2025,8,1))</f>
        <v>45870</v>
      </c>
      <c r="C60" s="34"/>
      <c r="D60" s="34"/>
      <c r="E60" s="34"/>
    </row>
    <row r="61" spans="1:10" ht="28.8" customHeight="1" x14ac:dyDescent="0.3">
      <c r="A61" s="37" t="s">
        <v>11</v>
      </c>
      <c r="B61" s="37" t="s">
        <v>12</v>
      </c>
      <c r="C61" s="37" t="s">
        <v>13</v>
      </c>
      <c r="D61" s="37" t="s">
        <v>14</v>
      </c>
      <c r="E61" s="37" t="s">
        <v>15</v>
      </c>
      <c r="F61" s="38"/>
      <c r="G61" s="37" t="s">
        <v>16</v>
      </c>
      <c r="H61" s="37" t="s">
        <v>17</v>
      </c>
      <c r="I61" s="37" t="s">
        <v>18</v>
      </c>
      <c r="J61" s="37" t="s">
        <v>19</v>
      </c>
    </row>
    <row r="62" spans="1:10" x14ac:dyDescent="0.3">
      <c r="A62" s="31">
        <f>IF(OR(B59="",B60=""),"",B59)</f>
        <v>44896</v>
      </c>
      <c r="B62" s="32">
        <f>IF($A62="","",SUMIFS('acorduri de mediu impaduriri'!$C$2:$C$1048576,'acorduri de mediu impaduriri'!$I$2:$I$1048576,"&gt;="&amp;$A62,'acorduri de mediu impaduriri'!$I$2:$I$1048576,"&lt;"&amp;EDATE($A62,1),'acorduri de mediu impaduriri'!$A$2:$A$1048576,IF($B$3="Toată țara","&lt;&gt;""",$B$3)))</f>
        <v>55.256</v>
      </c>
      <c r="C62" s="32">
        <f>IF(OR($A62="",B62=""),"",B62)</f>
        <v>55.256</v>
      </c>
      <c r="D62" s="32">
        <f>IF($A62="","",SUMIFS('acorduri de mediu impaduriri'!$C$2:$C$1048576,'acorduri de mediu impaduriri'!$J$2:$J$1048576,"&gt;="&amp;$A62,'acorduri de mediu impaduriri'!$J$2:$J$1048576,"&lt;"&amp;EDATE($A62,1),'acorduri de mediu impaduriri'!$A$2:$A$1048576,IF($B$3="Toată țara","&lt;&gt;""",$B$3)))</f>
        <v>0</v>
      </c>
      <c r="E62" s="32">
        <f>IF(OR($A62="",D62=""),"",D62)</f>
        <v>0</v>
      </c>
      <c r="F62">
        <f>E62+E62/31*10</f>
        <v>0</v>
      </c>
      <c r="G62" s="1">
        <f t="shared" ref="G62:G125" si="0">IF($A62="","",IF($B$6="Ascunde",NA(),B62))</f>
        <v>55.256</v>
      </c>
      <c r="H62" s="1">
        <f t="shared" ref="H62:H125" si="1">IF($A62="","",IF($B$7="Ascunde",NA(),C62))</f>
        <v>55.256</v>
      </c>
      <c r="I62" s="1">
        <f t="shared" ref="I62:I125" si="2">IF($A62="","",IF($B$8="Ascunde",NA(),D62))</f>
        <v>0</v>
      </c>
      <c r="J62" s="1">
        <f t="shared" ref="J62:J125" si="3">IF($A62="","",IF($B$9="Ascunde",NA(),E62))</f>
        <v>0</v>
      </c>
    </row>
    <row r="63" spans="1:10" x14ac:dyDescent="0.3">
      <c r="A63" s="31">
        <f t="shared" ref="A63:A126" si="4">IF(A62="","",IF(EDATE(A62,1)&gt;$B$60,"",EDATE(A62,1)))</f>
        <v>44927</v>
      </c>
      <c r="B63" s="32">
        <f>IF($A63="","",SUMIFS('acorduri de mediu impaduriri'!$C$2:$C$1048576,'acorduri de mediu impaduriri'!$I$2:$I$1048576,"&gt;="&amp;$A63,'acorduri de mediu impaduriri'!$I$2:$I$1048576,"&lt;"&amp;EDATE($A63,1),'acorduri de mediu impaduriri'!$A$2:$A$1048576,IF($B$3="Toată țara","&lt;&gt;""",$B$3)))</f>
        <v>99.777600000000007</v>
      </c>
      <c r="C63" s="32">
        <f t="shared" ref="C63:C126" si="5">IF(OR($A63="",B63=""),"",C62+B63)</f>
        <v>155.03360000000001</v>
      </c>
      <c r="D63" s="32">
        <f>IF($A63="","",SUMIFS('acorduri de mediu impaduriri'!$C$2:$C$1048576,'acorduri de mediu impaduriri'!$J$2:$J$1048576,"&gt;="&amp;$A63,'acorduri de mediu impaduriri'!$J$2:$J$1048576,"&lt;"&amp;EDATE($A63,1),'acorduri de mediu impaduriri'!$A$2:$A$1048576,IF($B$3="Toată țara","&lt;&gt;""",$B$3)))</f>
        <v>0</v>
      </c>
      <c r="E63" s="32">
        <f t="shared" ref="E63:E126" si="6">IF(OR($A63="",D63=""),"",E62+D63)</f>
        <v>0</v>
      </c>
      <c r="F63">
        <f t="shared" ref="F63:F94" si="7">E63+E63/31*10</f>
        <v>0</v>
      </c>
      <c r="G63" s="1">
        <f t="shared" si="0"/>
        <v>99.777600000000007</v>
      </c>
      <c r="H63" s="1">
        <f t="shared" si="1"/>
        <v>155.03360000000001</v>
      </c>
      <c r="I63" s="1">
        <f t="shared" si="2"/>
        <v>0</v>
      </c>
      <c r="J63" s="1">
        <f t="shared" si="3"/>
        <v>0</v>
      </c>
    </row>
    <row r="64" spans="1:10" x14ac:dyDescent="0.3">
      <c r="A64" s="31">
        <f t="shared" si="4"/>
        <v>44958</v>
      </c>
      <c r="B64" s="32">
        <f>IF($A64="","",SUMIFS('acorduri de mediu impaduriri'!$C$2:$C$1048576,'acorduri de mediu impaduriri'!$I$2:$I$1048576,"&gt;="&amp;$A64,'acorduri de mediu impaduriri'!$I$2:$I$1048576,"&lt;"&amp;EDATE($A64,1),'acorduri de mediu impaduriri'!$A$2:$A$1048576,IF($B$3="Toată țara","&lt;&gt;""",$B$3)))</f>
        <v>143.7784</v>
      </c>
      <c r="C64" s="32">
        <f t="shared" si="5"/>
        <v>298.81200000000001</v>
      </c>
      <c r="D64" s="32">
        <f>IF($A64="","",SUMIFS('acorduri de mediu impaduriri'!$C$2:$C$1048576,'acorduri de mediu impaduriri'!$J$2:$J$1048576,"&gt;="&amp;$A64,'acorduri de mediu impaduriri'!$J$2:$J$1048576,"&lt;"&amp;EDATE($A64,1),'acorduri de mediu impaduriri'!$A$2:$A$1048576,IF($B$3="Toată țara","&lt;&gt;""",$B$3)))</f>
        <v>0</v>
      </c>
      <c r="E64" s="32">
        <f t="shared" si="6"/>
        <v>0</v>
      </c>
      <c r="F64">
        <f t="shared" si="7"/>
        <v>0</v>
      </c>
      <c r="G64" s="1">
        <f t="shared" si="0"/>
        <v>143.7784</v>
      </c>
      <c r="H64" s="1">
        <f t="shared" si="1"/>
        <v>298.81200000000001</v>
      </c>
      <c r="I64" s="1">
        <f t="shared" si="2"/>
        <v>0</v>
      </c>
      <c r="J64" s="1">
        <f t="shared" si="3"/>
        <v>0</v>
      </c>
    </row>
    <row r="65" spans="1:10" x14ac:dyDescent="0.3">
      <c r="A65" s="31">
        <f t="shared" si="4"/>
        <v>44986</v>
      </c>
      <c r="B65" s="32">
        <f>IF($A65="","",SUMIFS('acorduri de mediu impaduriri'!$C$2:$C$1048576,'acorduri de mediu impaduriri'!$I$2:$I$1048576,"&gt;="&amp;$A65,'acorduri de mediu impaduriri'!$I$2:$I$1048576,"&lt;"&amp;EDATE($A65,1),'acorduri de mediu impaduriri'!$A$2:$A$1048576,IF($B$3="Toată țara","&lt;&gt;""",$B$3)))</f>
        <v>92.271500000000003</v>
      </c>
      <c r="C65" s="32">
        <f t="shared" si="5"/>
        <v>391.08350000000002</v>
      </c>
      <c r="D65" s="32">
        <f>IF($A65="","",SUMIFS('acorduri de mediu impaduriri'!$C$2:$C$1048576,'acorduri de mediu impaduriri'!$J$2:$J$1048576,"&gt;="&amp;$A65,'acorduri de mediu impaduriri'!$J$2:$J$1048576,"&lt;"&amp;EDATE($A65,1),'acorduri de mediu impaduriri'!$A$2:$A$1048576,IF($B$3="Toată țara","&lt;&gt;""",$B$3)))</f>
        <v>101.4897</v>
      </c>
      <c r="E65" s="32">
        <f t="shared" si="6"/>
        <v>101.4897</v>
      </c>
      <c r="F65">
        <f t="shared" si="7"/>
        <v>134.2283129032258</v>
      </c>
      <c r="G65" s="1">
        <f t="shared" si="0"/>
        <v>92.271500000000003</v>
      </c>
      <c r="H65" s="1">
        <f t="shared" si="1"/>
        <v>391.08350000000002</v>
      </c>
      <c r="I65" s="1">
        <f t="shared" si="2"/>
        <v>101.4897</v>
      </c>
      <c r="J65" s="1">
        <f t="shared" si="3"/>
        <v>101.4897</v>
      </c>
    </row>
    <row r="66" spans="1:10" x14ac:dyDescent="0.3">
      <c r="A66" s="31">
        <f t="shared" si="4"/>
        <v>45017</v>
      </c>
      <c r="B66" s="32">
        <f>IF($A66="","",SUMIFS('acorduri de mediu impaduriri'!$C$2:$C$1048576,'acorduri de mediu impaduriri'!$I$2:$I$1048576,"&gt;="&amp;$A66,'acorduri de mediu impaduriri'!$I$2:$I$1048576,"&lt;"&amp;EDATE($A66,1),'acorduri de mediu impaduriri'!$A$2:$A$1048576,IF($B$3="Toată țara","&lt;&gt;""",$B$3)))</f>
        <v>82.375599999999991</v>
      </c>
      <c r="C66" s="32">
        <f t="shared" si="5"/>
        <v>473.45910000000003</v>
      </c>
      <c r="D66" s="32">
        <f>IF($A66="","",SUMIFS('acorduri de mediu impaduriri'!$C$2:$C$1048576,'acorduri de mediu impaduriri'!$J$2:$J$1048576,"&gt;="&amp;$A66,'acorduri de mediu impaduriri'!$J$2:$J$1048576,"&lt;"&amp;EDATE($A66,1),'acorduri de mediu impaduriri'!$A$2:$A$1048576,IF($B$3="Toată țara","&lt;&gt;""",$B$3)))</f>
        <v>186.27549999999999</v>
      </c>
      <c r="E66" s="32">
        <f t="shared" si="6"/>
        <v>287.76519999999999</v>
      </c>
      <c r="F66">
        <f t="shared" si="7"/>
        <v>380.59268387096773</v>
      </c>
      <c r="G66" s="1">
        <f t="shared" si="0"/>
        <v>82.375599999999991</v>
      </c>
      <c r="H66" s="1">
        <f t="shared" si="1"/>
        <v>473.45910000000003</v>
      </c>
      <c r="I66" s="1">
        <f t="shared" si="2"/>
        <v>186.27549999999999</v>
      </c>
      <c r="J66" s="1">
        <f t="shared" si="3"/>
        <v>287.76519999999999</v>
      </c>
    </row>
    <row r="67" spans="1:10" x14ac:dyDescent="0.3">
      <c r="A67" s="31">
        <f t="shared" si="4"/>
        <v>45047</v>
      </c>
      <c r="B67" s="32">
        <f>IF($A67="","",SUMIFS('acorduri de mediu impaduriri'!$C$2:$C$1048576,'acorduri de mediu impaduriri'!$I$2:$I$1048576,"&gt;="&amp;$A67,'acorduri de mediu impaduriri'!$I$2:$I$1048576,"&lt;"&amp;EDATE($A67,1),'acorduri de mediu impaduriri'!$A$2:$A$1048576,IF($B$3="Toată țara","&lt;&gt;""",$B$3)))</f>
        <v>165.9385</v>
      </c>
      <c r="C67" s="32">
        <f t="shared" si="5"/>
        <v>639.39760000000001</v>
      </c>
      <c r="D67" s="32">
        <f>IF($A67="","",SUMIFS('acorduri de mediu impaduriri'!$C$2:$C$1048576,'acorduri de mediu impaduriri'!$J$2:$J$1048576,"&gt;="&amp;$A67,'acorduri de mediu impaduriri'!$J$2:$J$1048576,"&lt;"&amp;EDATE($A67,1),'acorduri de mediu impaduriri'!$A$2:$A$1048576,IF($B$3="Toată țara","&lt;&gt;""",$B$3)))</f>
        <v>39.375800000000012</v>
      </c>
      <c r="E67" s="32">
        <f t="shared" si="6"/>
        <v>327.14100000000002</v>
      </c>
      <c r="F67">
        <f t="shared" si="7"/>
        <v>432.67035483870973</v>
      </c>
      <c r="G67" s="1">
        <f t="shared" si="0"/>
        <v>165.9385</v>
      </c>
      <c r="H67" s="1">
        <f t="shared" si="1"/>
        <v>639.39760000000001</v>
      </c>
      <c r="I67" s="1">
        <f t="shared" si="2"/>
        <v>39.375800000000012</v>
      </c>
      <c r="J67" s="1">
        <f t="shared" si="3"/>
        <v>327.14100000000002</v>
      </c>
    </row>
    <row r="68" spans="1:10" x14ac:dyDescent="0.3">
      <c r="A68" s="31">
        <f t="shared" si="4"/>
        <v>45078</v>
      </c>
      <c r="B68" s="32">
        <f>IF($A68="","",SUMIFS('acorduri de mediu impaduriri'!$C$2:$C$1048576,'acorduri de mediu impaduriri'!$I$2:$I$1048576,"&gt;="&amp;$A68,'acorduri de mediu impaduriri'!$I$2:$I$1048576,"&lt;"&amp;EDATE($A68,1),'acorduri de mediu impaduriri'!$A$2:$A$1048576,IF($B$3="Toată țara","&lt;&gt;""",$B$3)))</f>
        <v>117.68953</v>
      </c>
      <c r="C68" s="32">
        <f t="shared" si="5"/>
        <v>757.08713</v>
      </c>
      <c r="D68" s="32">
        <f>IF($A68="","",SUMIFS('acorduri de mediu impaduriri'!$C$2:$C$1048576,'acorduri de mediu impaduriri'!$J$2:$J$1048576,"&gt;="&amp;$A68,'acorduri de mediu impaduriri'!$J$2:$J$1048576,"&lt;"&amp;EDATE($A68,1),'acorduri de mediu impaduriri'!$A$2:$A$1048576,IF($B$3="Toată țara","&lt;&gt;""",$B$3)))</f>
        <v>23.5198</v>
      </c>
      <c r="E68" s="32">
        <f t="shared" si="6"/>
        <v>350.66079999999999</v>
      </c>
      <c r="F68">
        <f t="shared" si="7"/>
        <v>463.77718709677418</v>
      </c>
      <c r="G68" s="1">
        <f t="shared" si="0"/>
        <v>117.68953</v>
      </c>
      <c r="H68" s="1">
        <f t="shared" si="1"/>
        <v>757.08713</v>
      </c>
      <c r="I68" s="1">
        <f t="shared" si="2"/>
        <v>23.5198</v>
      </c>
      <c r="J68" s="1">
        <f t="shared" si="3"/>
        <v>350.66079999999999</v>
      </c>
    </row>
    <row r="69" spans="1:10" x14ac:dyDescent="0.3">
      <c r="A69" s="31">
        <f t="shared" si="4"/>
        <v>45108</v>
      </c>
      <c r="B69" s="32">
        <f>IF($A69="","",SUMIFS('acorduri de mediu impaduriri'!$C$2:$C$1048576,'acorduri de mediu impaduriri'!$I$2:$I$1048576,"&gt;="&amp;$A69,'acorduri de mediu impaduriri'!$I$2:$I$1048576,"&lt;"&amp;EDATE($A69,1),'acorduri de mediu impaduriri'!$A$2:$A$1048576,IF($B$3="Toată țara","&lt;&gt;""",$B$3)))</f>
        <v>337.5249</v>
      </c>
      <c r="C69" s="32">
        <f t="shared" si="5"/>
        <v>1094.61203</v>
      </c>
      <c r="D69" s="32">
        <f>IF($A69="","",SUMIFS('acorduri de mediu impaduriri'!$C$2:$C$1048576,'acorduri de mediu impaduriri'!$J$2:$J$1048576,"&gt;="&amp;$A69,'acorduri de mediu impaduriri'!$J$2:$J$1048576,"&lt;"&amp;EDATE($A69,1),'acorduri de mediu impaduriri'!$A$2:$A$1048576,IF($B$3="Toată țara","&lt;&gt;""",$B$3)))</f>
        <v>118.00200000000001</v>
      </c>
      <c r="E69" s="32">
        <f t="shared" si="6"/>
        <v>468.6628</v>
      </c>
      <c r="F69">
        <f t="shared" si="7"/>
        <v>619.84434838709672</v>
      </c>
      <c r="G69" s="1">
        <f t="shared" si="0"/>
        <v>337.5249</v>
      </c>
      <c r="H69" s="1">
        <f t="shared" si="1"/>
        <v>1094.61203</v>
      </c>
      <c r="I69" s="1">
        <f t="shared" si="2"/>
        <v>118.00200000000001</v>
      </c>
      <c r="J69" s="1">
        <f t="shared" si="3"/>
        <v>468.6628</v>
      </c>
    </row>
    <row r="70" spans="1:10" x14ac:dyDescent="0.3">
      <c r="A70" s="31">
        <f t="shared" si="4"/>
        <v>45139</v>
      </c>
      <c r="B70" s="32">
        <f>IF($A70="","",SUMIFS('acorduri de mediu impaduriri'!$C$2:$C$1048576,'acorduri de mediu impaduriri'!$I$2:$I$1048576,"&gt;="&amp;$A70,'acorduri de mediu impaduriri'!$I$2:$I$1048576,"&lt;"&amp;EDATE($A70,1),'acorduri de mediu impaduriri'!$A$2:$A$1048576,IF($B$3="Toată țara","&lt;&gt;""",$B$3)))</f>
        <v>214.46090000000001</v>
      </c>
      <c r="C70" s="32">
        <f t="shared" si="5"/>
        <v>1309.07293</v>
      </c>
      <c r="D70" s="32">
        <f>IF($A70="","",SUMIFS('acorduri de mediu impaduriri'!$C$2:$C$1048576,'acorduri de mediu impaduriri'!$J$2:$J$1048576,"&gt;="&amp;$A70,'acorduri de mediu impaduriri'!$J$2:$J$1048576,"&lt;"&amp;EDATE($A70,1),'acorduri de mediu impaduriri'!$A$2:$A$1048576,IF($B$3="Toată țara","&lt;&gt;""",$B$3)))</f>
        <v>83.531499999999994</v>
      </c>
      <c r="E70" s="32">
        <f t="shared" si="6"/>
        <v>552.1943</v>
      </c>
      <c r="F70">
        <f t="shared" si="7"/>
        <v>730.32149354838702</v>
      </c>
      <c r="G70" s="1">
        <f t="shared" si="0"/>
        <v>214.46090000000001</v>
      </c>
      <c r="H70" s="1">
        <f t="shared" si="1"/>
        <v>1309.07293</v>
      </c>
      <c r="I70" s="1">
        <f t="shared" si="2"/>
        <v>83.531499999999994</v>
      </c>
      <c r="J70" s="1">
        <f t="shared" si="3"/>
        <v>552.1943</v>
      </c>
    </row>
    <row r="71" spans="1:10" x14ac:dyDescent="0.3">
      <c r="A71" s="31">
        <f t="shared" si="4"/>
        <v>45170</v>
      </c>
      <c r="B71" s="32">
        <f>IF($A71="","",SUMIFS('acorduri de mediu impaduriri'!$C$2:$C$1048576,'acorduri de mediu impaduriri'!$I$2:$I$1048576,"&gt;="&amp;$A71,'acorduri de mediu impaduriri'!$I$2:$I$1048576,"&lt;"&amp;EDATE($A71,1),'acorduri de mediu impaduriri'!$A$2:$A$1048576,IF($B$3="Toată țara","&lt;&gt;""",$B$3)))</f>
        <v>144.17469999999997</v>
      </c>
      <c r="C71" s="32">
        <f t="shared" si="5"/>
        <v>1453.2476300000001</v>
      </c>
      <c r="D71" s="32">
        <f>IF($A71="","",SUMIFS('acorduri de mediu impaduriri'!$C$2:$C$1048576,'acorduri de mediu impaduriri'!$J$2:$J$1048576,"&gt;="&amp;$A71,'acorduri de mediu impaduriri'!$J$2:$J$1048576,"&lt;"&amp;EDATE($A71,1),'acorduri de mediu impaduriri'!$A$2:$A$1048576,IF($B$3="Toată țara","&lt;&gt;""",$B$3)))</f>
        <v>95.947499999999991</v>
      </c>
      <c r="E71" s="32">
        <f t="shared" si="6"/>
        <v>648.14179999999999</v>
      </c>
      <c r="F71">
        <f t="shared" si="7"/>
        <v>857.21979999999996</v>
      </c>
      <c r="G71" s="1">
        <f t="shared" si="0"/>
        <v>144.17469999999997</v>
      </c>
      <c r="H71" s="1">
        <f t="shared" si="1"/>
        <v>1453.2476300000001</v>
      </c>
      <c r="I71" s="1">
        <f t="shared" si="2"/>
        <v>95.947499999999991</v>
      </c>
      <c r="J71" s="1">
        <f t="shared" si="3"/>
        <v>648.14179999999999</v>
      </c>
    </row>
    <row r="72" spans="1:10" x14ac:dyDescent="0.3">
      <c r="A72" s="31">
        <f t="shared" si="4"/>
        <v>45200</v>
      </c>
      <c r="B72" s="32">
        <f>IF($A72="","",SUMIFS('acorduri de mediu impaduriri'!$C$2:$C$1048576,'acorduri de mediu impaduriri'!$I$2:$I$1048576,"&gt;="&amp;$A72,'acorduri de mediu impaduriri'!$I$2:$I$1048576,"&lt;"&amp;EDATE($A72,1),'acorduri de mediu impaduriri'!$A$2:$A$1048576,IF($B$3="Toată țara","&lt;&gt;""",$B$3)))</f>
        <v>242.30840000000001</v>
      </c>
      <c r="C72" s="32">
        <f t="shared" si="5"/>
        <v>1695.5560300000002</v>
      </c>
      <c r="D72" s="32">
        <f>IF($A72="","",SUMIFS('acorduri de mediu impaduriri'!$C$2:$C$1048576,'acorduri de mediu impaduriri'!$J$2:$J$1048576,"&gt;="&amp;$A72,'acorduri de mediu impaduriri'!$J$2:$J$1048576,"&lt;"&amp;EDATE($A72,1),'acorduri de mediu impaduriri'!$A$2:$A$1048576,IF($B$3="Toată țara","&lt;&gt;""",$B$3)))</f>
        <v>151.87210000000002</v>
      </c>
      <c r="E72" s="32">
        <f t="shared" si="6"/>
        <v>800.01390000000004</v>
      </c>
      <c r="F72">
        <f t="shared" si="7"/>
        <v>1058.0829000000001</v>
      </c>
      <c r="G72" s="1">
        <f t="shared" si="0"/>
        <v>242.30840000000001</v>
      </c>
      <c r="H72" s="1">
        <f t="shared" si="1"/>
        <v>1695.5560300000002</v>
      </c>
      <c r="I72" s="1">
        <f t="shared" si="2"/>
        <v>151.87210000000002</v>
      </c>
      <c r="J72" s="1">
        <f t="shared" si="3"/>
        <v>800.01390000000004</v>
      </c>
    </row>
    <row r="73" spans="1:10" x14ac:dyDescent="0.3">
      <c r="A73" s="31">
        <f t="shared" si="4"/>
        <v>45231</v>
      </c>
      <c r="B73" s="32">
        <f>IF($A73="","",SUMIFS('acorduri de mediu impaduriri'!$C$2:$C$1048576,'acorduri de mediu impaduriri'!$I$2:$I$1048576,"&gt;="&amp;$A73,'acorduri de mediu impaduriri'!$I$2:$I$1048576,"&lt;"&amp;EDATE($A73,1),'acorduri de mediu impaduriri'!$A$2:$A$1048576,IF($B$3="Toată țara","&lt;&gt;""",$B$3)))</f>
        <v>117.3126</v>
      </c>
      <c r="C73" s="32">
        <f t="shared" si="5"/>
        <v>1812.8686300000002</v>
      </c>
      <c r="D73" s="32">
        <f>IF($A73="","",SUMIFS('acorduri de mediu impaduriri'!$C$2:$C$1048576,'acorduri de mediu impaduriri'!$J$2:$J$1048576,"&gt;="&amp;$A73,'acorduri de mediu impaduriri'!$J$2:$J$1048576,"&lt;"&amp;EDATE($A73,1),'acorduri de mediu impaduriri'!$A$2:$A$1048576,IF($B$3="Toată țara","&lt;&gt;""",$B$3)))</f>
        <v>107.1737</v>
      </c>
      <c r="E73" s="32">
        <f t="shared" si="6"/>
        <v>907.18759999999997</v>
      </c>
      <c r="F73">
        <f t="shared" si="7"/>
        <v>1199.8287612903225</v>
      </c>
      <c r="G73" s="1">
        <f t="shared" si="0"/>
        <v>117.3126</v>
      </c>
      <c r="H73" s="1">
        <f t="shared" si="1"/>
        <v>1812.8686300000002</v>
      </c>
      <c r="I73" s="1">
        <f t="shared" si="2"/>
        <v>107.1737</v>
      </c>
      <c r="J73" s="1">
        <f t="shared" si="3"/>
        <v>907.18759999999997</v>
      </c>
    </row>
    <row r="74" spans="1:10" x14ac:dyDescent="0.3">
      <c r="A74" s="31">
        <f t="shared" si="4"/>
        <v>45261</v>
      </c>
      <c r="B74" s="32">
        <f>IF($A74="","",SUMIFS('acorduri de mediu impaduriri'!$C$2:$C$1048576,'acorduri de mediu impaduriri'!$I$2:$I$1048576,"&gt;="&amp;$A74,'acorduri de mediu impaduriri'!$I$2:$I$1048576,"&lt;"&amp;EDATE($A74,1),'acorduri de mediu impaduriri'!$A$2:$A$1048576,IF($B$3="Toată țara","&lt;&gt;""",$B$3)))</f>
        <v>324.4864</v>
      </c>
      <c r="C74" s="32">
        <f t="shared" si="5"/>
        <v>2137.3550300000002</v>
      </c>
      <c r="D74" s="32">
        <f>IF($A74="","",SUMIFS('acorduri de mediu impaduriri'!$C$2:$C$1048576,'acorduri de mediu impaduriri'!$J$2:$J$1048576,"&gt;="&amp;$A74,'acorduri de mediu impaduriri'!$J$2:$J$1048576,"&lt;"&amp;EDATE($A74,1),'acorduri de mediu impaduriri'!$A$2:$A$1048576,IF($B$3="Toată țara","&lt;&gt;""",$B$3)))</f>
        <v>57.088800000000006</v>
      </c>
      <c r="E74" s="32">
        <f t="shared" si="6"/>
        <v>964.27639999999997</v>
      </c>
      <c r="F74">
        <f t="shared" si="7"/>
        <v>1275.3333032258065</v>
      </c>
      <c r="G74" s="1">
        <f t="shared" si="0"/>
        <v>324.4864</v>
      </c>
      <c r="H74" s="1">
        <f t="shared" si="1"/>
        <v>2137.3550300000002</v>
      </c>
      <c r="I74" s="1">
        <f t="shared" si="2"/>
        <v>57.088800000000006</v>
      </c>
      <c r="J74" s="1">
        <f t="shared" si="3"/>
        <v>964.27639999999997</v>
      </c>
    </row>
    <row r="75" spans="1:10" x14ac:dyDescent="0.3">
      <c r="A75" s="31">
        <f t="shared" si="4"/>
        <v>45292</v>
      </c>
      <c r="B75" s="32">
        <f>IF($A75="","",SUMIFS('acorduri de mediu impaduriri'!$C$2:$C$1048576,'acorduri de mediu impaduriri'!$I$2:$I$1048576,"&gt;="&amp;$A75,'acorduri de mediu impaduriri'!$I$2:$I$1048576,"&lt;"&amp;EDATE($A75,1),'acorduri de mediu impaduriri'!$A$2:$A$1048576,IF($B$3="Toată țara","&lt;&gt;""",$B$3)))</f>
        <v>908.42780000000005</v>
      </c>
      <c r="C75" s="32">
        <f t="shared" si="5"/>
        <v>3045.7828300000001</v>
      </c>
      <c r="D75" s="32">
        <f>IF($A75="","",SUMIFS('acorduri de mediu impaduriri'!$C$2:$C$1048576,'acorduri de mediu impaduriri'!$J$2:$J$1048576,"&gt;="&amp;$A75,'acorduri de mediu impaduriri'!$J$2:$J$1048576,"&lt;"&amp;EDATE($A75,1),'acorduri de mediu impaduriri'!$A$2:$A$1048576,IF($B$3="Toată țara","&lt;&gt;""",$B$3)))</f>
        <v>143.90813</v>
      </c>
      <c r="E75" s="32">
        <f t="shared" si="6"/>
        <v>1108.18453</v>
      </c>
      <c r="F75">
        <f t="shared" si="7"/>
        <v>1465.6634106451613</v>
      </c>
      <c r="G75" s="1">
        <f t="shared" si="0"/>
        <v>908.42780000000005</v>
      </c>
      <c r="H75" s="1">
        <f t="shared" si="1"/>
        <v>3045.7828300000001</v>
      </c>
      <c r="I75" s="1">
        <f t="shared" si="2"/>
        <v>143.90813</v>
      </c>
      <c r="J75" s="1">
        <f t="shared" si="3"/>
        <v>1108.18453</v>
      </c>
    </row>
    <row r="76" spans="1:10" x14ac:dyDescent="0.3">
      <c r="A76" s="31">
        <f t="shared" si="4"/>
        <v>45323</v>
      </c>
      <c r="B76" s="32">
        <f>IF($A76="","",SUMIFS('acorduri de mediu impaduriri'!$C$2:$C$1048576,'acorduri de mediu impaduriri'!$I$2:$I$1048576,"&gt;="&amp;$A76,'acorduri de mediu impaduriri'!$I$2:$I$1048576,"&lt;"&amp;EDATE($A76,1),'acorduri de mediu impaduriri'!$A$2:$A$1048576,IF($B$3="Toată țara","&lt;&gt;""",$B$3)))</f>
        <v>209.76949999999999</v>
      </c>
      <c r="C76" s="32">
        <f t="shared" si="5"/>
        <v>3255.55233</v>
      </c>
      <c r="D76" s="32">
        <f>IF($A76="","",SUMIFS('acorduri de mediu impaduriri'!$C$2:$C$1048576,'acorduri de mediu impaduriri'!$J$2:$J$1048576,"&gt;="&amp;$A76,'acorduri de mediu impaduriri'!$J$2:$J$1048576,"&lt;"&amp;EDATE($A76,1),'acorduri de mediu impaduriri'!$A$2:$A$1048576,IF($B$3="Toată țara","&lt;&gt;""",$B$3)))</f>
        <v>446.22440000000012</v>
      </c>
      <c r="E76" s="32">
        <f t="shared" si="6"/>
        <v>1554.4089300000001</v>
      </c>
      <c r="F76">
        <f t="shared" si="7"/>
        <v>2055.8311654838712</v>
      </c>
      <c r="G76" s="1">
        <f t="shared" si="0"/>
        <v>209.76949999999999</v>
      </c>
      <c r="H76" s="1">
        <f t="shared" si="1"/>
        <v>3255.55233</v>
      </c>
      <c r="I76" s="1">
        <f t="shared" si="2"/>
        <v>446.22440000000012</v>
      </c>
      <c r="J76" s="1">
        <f t="shared" si="3"/>
        <v>1554.4089300000001</v>
      </c>
    </row>
    <row r="77" spans="1:10" x14ac:dyDescent="0.3">
      <c r="A77" s="31">
        <f t="shared" si="4"/>
        <v>45352</v>
      </c>
      <c r="B77" s="32">
        <f>IF($A77="","",SUMIFS('acorduri de mediu impaduriri'!$C$2:$C$1048576,'acorduri de mediu impaduriri'!$I$2:$I$1048576,"&gt;="&amp;$A77,'acorduri de mediu impaduriri'!$I$2:$I$1048576,"&lt;"&amp;EDATE($A77,1),'acorduri de mediu impaduriri'!$A$2:$A$1048576,IF($B$3="Toată țara","&lt;&gt;""",$B$3)))</f>
        <v>328.98949999999996</v>
      </c>
      <c r="C77" s="32">
        <f t="shared" si="5"/>
        <v>3584.5418300000001</v>
      </c>
      <c r="D77" s="32">
        <f>IF($A77="","",SUMIFS('acorduri de mediu impaduriri'!$C$2:$C$1048576,'acorduri de mediu impaduriri'!$J$2:$J$1048576,"&gt;="&amp;$A77,'acorduri de mediu impaduriri'!$J$2:$J$1048576,"&lt;"&amp;EDATE($A77,1),'acorduri de mediu impaduriri'!$A$2:$A$1048576,IF($B$3="Toată țara","&lt;&gt;""",$B$3)))</f>
        <v>804.33470000000011</v>
      </c>
      <c r="E77" s="32">
        <f t="shared" si="6"/>
        <v>2358.7436299999999</v>
      </c>
      <c r="F77">
        <f t="shared" si="7"/>
        <v>3119.6286719354839</v>
      </c>
      <c r="G77" s="1">
        <f t="shared" si="0"/>
        <v>328.98949999999996</v>
      </c>
      <c r="H77" s="1">
        <f t="shared" si="1"/>
        <v>3584.5418300000001</v>
      </c>
      <c r="I77" s="1">
        <f t="shared" si="2"/>
        <v>804.33470000000011</v>
      </c>
      <c r="J77" s="1">
        <f t="shared" si="3"/>
        <v>2358.7436299999999</v>
      </c>
    </row>
    <row r="78" spans="1:10" x14ac:dyDescent="0.3">
      <c r="A78" s="31">
        <f t="shared" si="4"/>
        <v>45383</v>
      </c>
      <c r="B78" s="32">
        <f>IF($A78="","",SUMIFS('acorduri de mediu impaduriri'!$C$2:$C$1048576,'acorduri de mediu impaduriri'!$I$2:$I$1048576,"&gt;="&amp;$A78,'acorduri de mediu impaduriri'!$I$2:$I$1048576,"&lt;"&amp;EDATE($A78,1),'acorduri de mediu impaduriri'!$A$2:$A$1048576,IF($B$3="Toată țara","&lt;&gt;""",$B$3)))</f>
        <v>307.20064000000002</v>
      </c>
      <c r="C78" s="32">
        <f t="shared" si="5"/>
        <v>3891.7424700000001</v>
      </c>
      <c r="D78" s="32">
        <f>IF($A78="","",SUMIFS('acorduri de mediu impaduriri'!$C$2:$C$1048576,'acorduri de mediu impaduriri'!$J$2:$J$1048576,"&gt;="&amp;$A78,'acorduri de mediu impaduriri'!$J$2:$J$1048576,"&lt;"&amp;EDATE($A78,1),'acorduri de mediu impaduriri'!$A$2:$A$1048576,IF($B$3="Toată țara","&lt;&gt;""",$B$3)))</f>
        <v>184.98850000000002</v>
      </c>
      <c r="E78" s="32">
        <f t="shared" si="6"/>
        <v>2543.7321299999999</v>
      </c>
      <c r="F78">
        <f t="shared" si="7"/>
        <v>3364.2908816129029</v>
      </c>
      <c r="G78" s="1">
        <f t="shared" si="0"/>
        <v>307.20064000000002</v>
      </c>
      <c r="H78" s="1">
        <f t="shared" si="1"/>
        <v>3891.7424700000001</v>
      </c>
      <c r="I78" s="1">
        <f t="shared" si="2"/>
        <v>184.98850000000002</v>
      </c>
      <c r="J78" s="1">
        <f t="shared" si="3"/>
        <v>2543.7321299999999</v>
      </c>
    </row>
    <row r="79" spans="1:10" x14ac:dyDescent="0.3">
      <c r="A79" s="31">
        <f t="shared" si="4"/>
        <v>45413</v>
      </c>
      <c r="B79" s="32">
        <f>IF($A79="","",SUMIFS('acorduri de mediu impaduriri'!$C$2:$C$1048576,'acorduri de mediu impaduriri'!$I$2:$I$1048576,"&gt;="&amp;$A79,'acorduri de mediu impaduriri'!$I$2:$I$1048576,"&lt;"&amp;EDATE($A79,1),'acorduri de mediu impaduriri'!$A$2:$A$1048576,IF($B$3="Toată țara","&lt;&gt;""",$B$3)))</f>
        <v>306.52679999999998</v>
      </c>
      <c r="C79" s="32">
        <f t="shared" si="5"/>
        <v>4198.2692699999998</v>
      </c>
      <c r="D79" s="32">
        <f>IF($A79="","",SUMIFS('acorduri de mediu impaduriri'!$C$2:$C$1048576,'acorduri de mediu impaduriri'!$J$2:$J$1048576,"&gt;="&amp;$A79,'acorduri de mediu impaduriri'!$J$2:$J$1048576,"&lt;"&amp;EDATE($A79,1),'acorduri de mediu impaduriri'!$A$2:$A$1048576,IF($B$3="Toată țara","&lt;&gt;""",$B$3)))</f>
        <v>147.39179999999999</v>
      </c>
      <c r="E79" s="32">
        <f t="shared" si="6"/>
        <v>2691.1239299999997</v>
      </c>
      <c r="F79">
        <f t="shared" si="7"/>
        <v>3559.2284235483867</v>
      </c>
      <c r="G79" s="1">
        <f t="shared" si="0"/>
        <v>306.52679999999998</v>
      </c>
      <c r="H79" s="1">
        <f t="shared" si="1"/>
        <v>4198.2692699999998</v>
      </c>
      <c r="I79" s="1">
        <f t="shared" si="2"/>
        <v>147.39179999999999</v>
      </c>
      <c r="J79" s="1">
        <f t="shared" si="3"/>
        <v>2691.1239299999997</v>
      </c>
    </row>
    <row r="80" spans="1:10" x14ac:dyDescent="0.3">
      <c r="A80" s="31">
        <f t="shared" si="4"/>
        <v>45444</v>
      </c>
      <c r="B80" s="32">
        <f>IF($A80="","",SUMIFS('acorduri de mediu impaduriri'!$C$2:$C$1048576,'acorduri de mediu impaduriri'!$I$2:$I$1048576,"&gt;="&amp;$A80,'acorduri de mediu impaduriri'!$I$2:$I$1048576,"&lt;"&amp;EDATE($A80,1),'acorduri de mediu impaduriri'!$A$2:$A$1048576,IF($B$3="Toată țara","&lt;&gt;""",$B$3)))</f>
        <v>663.91660000000002</v>
      </c>
      <c r="C80" s="32">
        <f t="shared" si="5"/>
        <v>4862.1858699999993</v>
      </c>
      <c r="D80" s="32">
        <f>IF($A80="","",SUMIFS('acorduri de mediu impaduriri'!$C$2:$C$1048576,'acorduri de mediu impaduriri'!$J$2:$J$1048576,"&gt;="&amp;$A80,'acorduri de mediu impaduriri'!$J$2:$J$1048576,"&lt;"&amp;EDATE($A80,1),'acorduri de mediu impaduriri'!$A$2:$A$1048576,IF($B$3="Toată țara","&lt;&gt;""",$B$3)))</f>
        <v>323.10509999999999</v>
      </c>
      <c r="E80" s="32">
        <f t="shared" si="6"/>
        <v>3014.2290299999995</v>
      </c>
      <c r="F80">
        <f t="shared" si="7"/>
        <v>3986.5609751612897</v>
      </c>
      <c r="G80" s="1">
        <f t="shared" si="0"/>
        <v>663.91660000000002</v>
      </c>
      <c r="H80" s="1">
        <f t="shared" si="1"/>
        <v>4862.1858699999993</v>
      </c>
      <c r="I80" s="1">
        <f t="shared" si="2"/>
        <v>323.10509999999999</v>
      </c>
      <c r="J80" s="1">
        <f t="shared" si="3"/>
        <v>3014.2290299999995</v>
      </c>
    </row>
    <row r="81" spans="1:10" x14ac:dyDescent="0.3">
      <c r="A81" s="31">
        <f t="shared" si="4"/>
        <v>45474</v>
      </c>
      <c r="B81" s="32">
        <f>IF($A81="","",SUMIFS('acorduri de mediu impaduriri'!$C$2:$C$1048576,'acorduri de mediu impaduriri'!$I$2:$I$1048576,"&gt;="&amp;$A81,'acorduri de mediu impaduriri'!$I$2:$I$1048576,"&lt;"&amp;EDATE($A81,1),'acorduri de mediu impaduriri'!$A$2:$A$1048576,IF($B$3="Toată țara","&lt;&gt;""",$B$3)))</f>
        <v>885.38130000000012</v>
      </c>
      <c r="C81" s="32">
        <f t="shared" si="5"/>
        <v>5747.5671699999994</v>
      </c>
      <c r="D81" s="32">
        <f>IF($A81="","",SUMIFS('acorduri de mediu impaduriri'!$C$2:$C$1048576,'acorduri de mediu impaduriri'!$J$2:$J$1048576,"&gt;="&amp;$A81,'acorduri de mediu impaduriri'!$J$2:$J$1048576,"&lt;"&amp;EDATE($A81,1),'acorduri de mediu impaduriri'!$A$2:$A$1048576,IF($B$3="Toată țara","&lt;&gt;""",$B$3)))</f>
        <v>398.79483999999991</v>
      </c>
      <c r="E81" s="32">
        <f t="shared" si="6"/>
        <v>3413.0238699999995</v>
      </c>
      <c r="F81">
        <f t="shared" si="7"/>
        <v>4513.9993119354831</v>
      </c>
      <c r="G81" s="1">
        <f t="shared" si="0"/>
        <v>885.38130000000012</v>
      </c>
      <c r="H81" s="1">
        <f t="shared" si="1"/>
        <v>5747.5671699999994</v>
      </c>
      <c r="I81" s="1">
        <f t="shared" si="2"/>
        <v>398.79483999999991</v>
      </c>
      <c r="J81" s="1">
        <f t="shared" si="3"/>
        <v>3413.0238699999995</v>
      </c>
    </row>
    <row r="82" spans="1:10" x14ac:dyDescent="0.3">
      <c r="A82" s="31">
        <f t="shared" si="4"/>
        <v>45505</v>
      </c>
      <c r="B82" s="32">
        <f>IF($A82="","",SUMIFS('acorduri de mediu impaduriri'!$C$2:$C$1048576,'acorduri de mediu impaduriri'!$I$2:$I$1048576,"&gt;="&amp;$A82,'acorduri de mediu impaduriri'!$I$2:$I$1048576,"&lt;"&amp;EDATE($A82,1),'acorduri de mediu impaduriri'!$A$2:$A$1048576,IF($B$3="Toată țara","&lt;&gt;""",$B$3)))</f>
        <v>521.70820000000003</v>
      </c>
      <c r="C82" s="32">
        <f t="shared" si="5"/>
        <v>6269.2753699999994</v>
      </c>
      <c r="D82" s="32">
        <f>IF($A82="","",SUMIFS('acorduri de mediu impaduriri'!$C$2:$C$1048576,'acorduri de mediu impaduriri'!$J$2:$J$1048576,"&gt;="&amp;$A82,'acorduri de mediu impaduriri'!$J$2:$J$1048576,"&lt;"&amp;EDATE($A82,1),'acorduri de mediu impaduriri'!$A$2:$A$1048576,IF($B$3="Toată țara","&lt;&gt;""",$B$3)))</f>
        <v>434.92970000000003</v>
      </c>
      <c r="E82" s="32">
        <f t="shared" si="6"/>
        <v>3847.9535699999997</v>
      </c>
      <c r="F82">
        <f t="shared" si="7"/>
        <v>5089.2289151612895</v>
      </c>
      <c r="G82" s="1">
        <f t="shared" si="0"/>
        <v>521.70820000000003</v>
      </c>
      <c r="H82" s="1">
        <f t="shared" si="1"/>
        <v>6269.2753699999994</v>
      </c>
      <c r="I82" s="1">
        <f t="shared" si="2"/>
        <v>434.92970000000003</v>
      </c>
      <c r="J82" s="1">
        <f t="shared" si="3"/>
        <v>3847.9535699999997</v>
      </c>
    </row>
    <row r="83" spans="1:10" x14ac:dyDescent="0.3">
      <c r="A83" s="31">
        <f t="shared" si="4"/>
        <v>45536</v>
      </c>
      <c r="B83" s="32">
        <f>IF($A83="","",SUMIFS('acorduri de mediu impaduriri'!$C$2:$C$1048576,'acorduri de mediu impaduriri'!$I$2:$I$1048576,"&gt;="&amp;$A83,'acorduri de mediu impaduriri'!$I$2:$I$1048576,"&lt;"&amp;EDATE($A83,1),'acorduri de mediu impaduriri'!$A$2:$A$1048576,IF($B$3="Toată țara","&lt;&gt;""",$B$3)))</f>
        <v>504.11059999999998</v>
      </c>
      <c r="C83" s="32">
        <f t="shared" si="5"/>
        <v>6773.3859699999994</v>
      </c>
      <c r="D83" s="32">
        <f>IF($A83="","",SUMIFS('acorduri de mediu impaduriri'!$C$2:$C$1048576,'acorduri de mediu impaduriri'!$J$2:$J$1048576,"&gt;="&amp;$A83,'acorduri de mediu impaduriri'!$J$2:$J$1048576,"&lt;"&amp;EDATE($A83,1),'acorduri de mediu impaduriri'!$A$2:$A$1048576,IF($B$3="Toată țara","&lt;&gt;""",$B$3)))</f>
        <v>1094.6733000000002</v>
      </c>
      <c r="E83" s="32">
        <f t="shared" si="6"/>
        <v>4942.6268700000001</v>
      </c>
      <c r="F83">
        <f t="shared" si="7"/>
        <v>6537.0226345161291</v>
      </c>
      <c r="G83" s="1">
        <f t="shared" si="0"/>
        <v>504.11059999999998</v>
      </c>
      <c r="H83" s="1">
        <f t="shared" si="1"/>
        <v>6773.3859699999994</v>
      </c>
      <c r="I83" s="1">
        <f t="shared" si="2"/>
        <v>1094.6733000000002</v>
      </c>
      <c r="J83" s="1">
        <f t="shared" si="3"/>
        <v>4942.6268700000001</v>
      </c>
    </row>
    <row r="84" spans="1:10" x14ac:dyDescent="0.3">
      <c r="A84" s="31">
        <f t="shared" si="4"/>
        <v>45566</v>
      </c>
      <c r="B84" s="32">
        <f>IF($A84="","",SUMIFS('acorduri de mediu impaduriri'!$C$2:$C$1048576,'acorduri de mediu impaduriri'!$I$2:$I$1048576,"&gt;="&amp;$A84,'acorduri de mediu impaduriri'!$I$2:$I$1048576,"&lt;"&amp;EDATE($A84,1),'acorduri de mediu impaduriri'!$A$2:$A$1048576,IF($B$3="Toată țara","&lt;&gt;""",$B$3)))</f>
        <v>1227.0502000000004</v>
      </c>
      <c r="C84" s="32">
        <f t="shared" si="5"/>
        <v>8000.4361699999999</v>
      </c>
      <c r="D84" s="32">
        <f>IF($A84="","",SUMIFS('acorduri de mediu impaduriri'!$C$2:$C$1048576,'acorduri de mediu impaduriri'!$J$2:$J$1048576,"&gt;="&amp;$A84,'acorduri de mediu impaduriri'!$J$2:$J$1048576,"&lt;"&amp;EDATE($A84,1),'acorduri de mediu impaduriri'!$A$2:$A$1048576,IF($B$3="Toată țara","&lt;&gt;""",$B$3)))</f>
        <v>377.12759999999992</v>
      </c>
      <c r="E84" s="32">
        <f t="shared" si="6"/>
        <v>5319.7544699999999</v>
      </c>
      <c r="F84">
        <f t="shared" si="7"/>
        <v>7035.8042990322574</v>
      </c>
      <c r="G84" s="1">
        <f t="shared" si="0"/>
        <v>1227.0502000000004</v>
      </c>
      <c r="H84" s="1">
        <f t="shared" si="1"/>
        <v>8000.4361699999999</v>
      </c>
      <c r="I84" s="1">
        <f t="shared" si="2"/>
        <v>377.12759999999992</v>
      </c>
      <c r="J84" s="1">
        <f t="shared" si="3"/>
        <v>5319.7544699999999</v>
      </c>
    </row>
    <row r="85" spans="1:10" x14ac:dyDescent="0.3">
      <c r="A85" s="31">
        <f t="shared" si="4"/>
        <v>45597</v>
      </c>
      <c r="B85" s="32">
        <f>IF($A85="","",SUMIFS('acorduri de mediu impaduriri'!$C$2:$C$1048576,'acorduri de mediu impaduriri'!$I$2:$I$1048576,"&gt;="&amp;$A85,'acorduri de mediu impaduriri'!$I$2:$I$1048576,"&lt;"&amp;EDATE($A85,1),'acorduri de mediu impaduriri'!$A$2:$A$1048576,IF($B$3="Toată țara","&lt;&gt;""",$B$3)))</f>
        <v>738.90620000000013</v>
      </c>
      <c r="C85" s="32">
        <f t="shared" si="5"/>
        <v>8739.3423700000003</v>
      </c>
      <c r="D85" s="32">
        <f>IF($A85="","",SUMIFS('acorduri de mediu impaduriri'!$C$2:$C$1048576,'acorduri de mediu impaduriri'!$J$2:$J$1048576,"&gt;="&amp;$A85,'acorduri de mediu impaduriri'!$J$2:$J$1048576,"&lt;"&amp;EDATE($A85,1),'acorduri de mediu impaduriri'!$A$2:$A$1048576,IF($B$3="Toată țara","&lt;&gt;""",$B$3)))</f>
        <v>366.35870000000006</v>
      </c>
      <c r="E85" s="32">
        <f t="shared" si="6"/>
        <v>5686.1131699999996</v>
      </c>
      <c r="F85">
        <f t="shared" si="7"/>
        <v>7520.3432248387089</v>
      </c>
      <c r="G85" s="1">
        <f t="shared" si="0"/>
        <v>738.90620000000013</v>
      </c>
      <c r="H85" s="1">
        <f t="shared" si="1"/>
        <v>8739.3423700000003</v>
      </c>
      <c r="I85" s="1">
        <f t="shared" si="2"/>
        <v>366.35870000000006</v>
      </c>
      <c r="J85" s="1">
        <f t="shared" si="3"/>
        <v>5686.1131699999996</v>
      </c>
    </row>
    <row r="86" spans="1:10" x14ac:dyDescent="0.3">
      <c r="A86" s="31">
        <f t="shared" si="4"/>
        <v>45627</v>
      </c>
      <c r="B86" s="32">
        <f>IF($A86="","",SUMIFS('acorduri de mediu impaduriri'!$C$2:$C$1048576,'acorduri de mediu impaduriri'!$I$2:$I$1048576,"&gt;="&amp;$A86,'acorduri de mediu impaduriri'!$I$2:$I$1048576,"&lt;"&amp;EDATE($A86,1),'acorduri de mediu impaduriri'!$A$2:$A$1048576,IF($B$3="Toată țara","&lt;&gt;""",$B$3)))</f>
        <v>869.91399999999999</v>
      </c>
      <c r="C86" s="32">
        <f t="shared" si="5"/>
        <v>9609.256370000001</v>
      </c>
      <c r="D86" s="32">
        <f>IF($A86="","",SUMIFS('acorduri de mediu impaduriri'!$C$2:$C$1048576,'acorduri de mediu impaduriri'!$J$2:$J$1048576,"&gt;="&amp;$A86,'acorduri de mediu impaduriri'!$J$2:$J$1048576,"&lt;"&amp;EDATE($A86,1),'acorduri de mediu impaduriri'!$A$2:$A$1048576,IF($B$3="Toată țara","&lt;&gt;""",$B$3)))</f>
        <v>1069.2589000000003</v>
      </c>
      <c r="E86" s="32">
        <f t="shared" si="6"/>
        <v>6755.3720699999994</v>
      </c>
      <c r="F86">
        <f t="shared" si="7"/>
        <v>8934.5243506451607</v>
      </c>
      <c r="G86" s="1">
        <f t="shared" si="0"/>
        <v>869.91399999999999</v>
      </c>
      <c r="H86" s="1">
        <f t="shared" si="1"/>
        <v>9609.256370000001</v>
      </c>
      <c r="I86" s="1">
        <f t="shared" si="2"/>
        <v>1069.2589000000003</v>
      </c>
      <c r="J86" s="1">
        <f t="shared" si="3"/>
        <v>6755.3720699999994</v>
      </c>
    </row>
    <row r="87" spans="1:10" x14ac:dyDescent="0.3">
      <c r="A87" s="31">
        <f t="shared" si="4"/>
        <v>45658</v>
      </c>
      <c r="B87" s="32">
        <f>IF($A87="","",SUMIFS('acorduri de mediu impaduriri'!$C$2:$C$1048576,'acorduri de mediu impaduriri'!$I$2:$I$1048576,"&gt;="&amp;$A87,'acorduri de mediu impaduriri'!$I$2:$I$1048576,"&lt;"&amp;EDATE($A87,1),'acorduri de mediu impaduriri'!$A$2:$A$1048576,IF($B$3="Toată țara","&lt;&gt;""",$B$3)))</f>
        <v>719.74009999999998</v>
      </c>
      <c r="C87" s="32">
        <f t="shared" si="5"/>
        <v>10328.996470000002</v>
      </c>
      <c r="D87" s="32">
        <f>IF($A87="","",SUMIFS('acorduri de mediu impaduriri'!$C$2:$C$1048576,'acorduri de mediu impaduriri'!$J$2:$J$1048576,"&gt;="&amp;$A87,'acorduri de mediu impaduriri'!$J$2:$J$1048576,"&lt;"&amp;EDATE($A87,1),'acorduri de mediu impaduriri'!$A$2:$A$1048576,IF($B$3="Toată țara","&lt;&gt;""",$B$3)))</f>
        <v>469.85930000000002</v>
      </c>
      <c r="E87" s="32">
        <f t="shared" si="6"/>
        <v>7225.2313699999995</v>
      </c>
      <c r="F87">
        <f t="shared" si="7"/>
        <v>9555.9511667741936</v>
      </c>
      <c r="G87" s="1">
        <f t="shared" si="0"/>
        <v>719.74009999999998</v>
      </c>
      <c r="H87" s="1">
        <f t="shared" si="1"/>
        <v>10328.996470000002</v>
      </c>
      <c r="I87" s="1">
        <f t="shared" si="2"/>
        <v>469.85930000000002</v>
      </c>
      <c r="J87" s="1">
        <f t="shared" si="3"/>
        <v>7225.2313699999995</v>
      </c>
    </row>
    <row r="88" spans="1:10" x14ac:dyDescent="0.3">
      <c r="A88" s="31">
        <f t="shared" si="4"/>
        <v>45689</v>
      </c>
      <c r="B88" s="32">
        <f>IF($A88="","",SUMIFS('acorduri de mediu impaduriri'!$C$2:$C$1048576,'acorduri de mediu impaduriri'!$I$2:$I$1048576,"&gt;="&amp;$A88,'acorduri de mediu impaduriri'!$I$2:$I$1048576,"&lt;"&amp;EDATE($A88,1),'acorduri de mediu impaduriri'!$A$2:$A$1048576,IF($B$3="Toată țara","&lt;&gt;""",$B$3)))</f>
        <v>2922.6982000000012</v>
      </c>
      <c r="C88" s="32">
        <f t="shared" si="5"/>
        <v>13251.694670000003</v>
      </c>
      <c r="D88" s="32">
        <f>IF($A88="","",SUMIFS('acorduri de mediu impaduriri'!$C$2:$C$1048576,'acorduri de mediu impaduriri'!$J$2:$J$1048576,"&gt;="&amp;$A88,'acorduri de mediu impaduriri'!$J$2:$J$1048576,"&lt;"&amp;EDATE($A88,1),'acorduri de mediu impaduriri'!$A$2:$A$1048576,IF($B$3="Toată țara","&lt;&gt;""",$B$3)))</f>
        <v>391.65390000000002</v>
      </c>
      <c r="E88" s="32">
        <f t="shared" si="6"/>
        <v>7616.8852699999998</v>
      </c>
      <c r="F88">
        <f t="shared" si="7"/>
        <v>10073.945034516128</v>
      </c>
      <c r="G88" s="1">
        <f t="shared" si="0"/>
        <v>2922.6982000000012</v>
      </c>
      <c r="H88" s="1">
        <f t="shared" si="1"/>
        <v>13251.694670000003</v>
      </c>
      <c r="I88" s="1">
        <f t="shared" si="2"/>
        <v>391.65390000000002</v>
      </c>
      <c r="J88" s="1">
        <f t="shared" si="3"/>
        <v>7616.8852699999998</v>
      </c>
    </row>
    <row r="89" spans="1:10" x14ac:dyDescent="0.3">
      <c r="A89" s="31">
        <f t="shared" si="4"/>
        <v>45717</v>
      </c>
      <c r="B89" s="32">
        <f>IF($A89="","",SUMIFS('acorduri de mediu impaduriri'!$C$2:$C$1048576,'acorduri de mediu impaduriri'!$I$2:$I$1048576,"&gt;="&amp;$A89,'acorduri de mediu impaduriri'!$I$2:$I$1048576,"&lt;"&amp;EDATE($A89,1),'acorduri de mediu impaduriri'!$A$2:$A$1048576,IF($B$3="Toată țara","&lt;&gt;""",$B$3)))</f>
        <v>1826.8535999999999</v>
      </c>
      <c r="C89" s="32">
        <f t="shared" si="5"/>
        <v>15078.548270000003</v>
      </c>
      <c r="D89" s="32">
        <f>IF($A89="","",SUMIFS('acorduri de mediu impaduriri'!$C$2:$C$1048576,'acorduri de mediu impaduriri'!$J$2:$J$1048576,"&gt;="&amp;$A89,'acorduri de mediu impaduriri'!$J$2:$J$1048576,"&lt;"&amp;EDATE($A89,1),'acorduri de mediu impaduriri'!$A$2:$A$1048576,IF($B$3="Toată țara","&lt;&gt;""",$B$3)))</f>
        <v>783.38610000000017</v>
      </c>
      <c r="E89" s="32">
        <f t="shared" si="6"/>
        <v>8400.2713700000004</v>
      </c>
      <c r="F89">
        <f t="shared" si="7"/>
        <v>11110.036328064516</v>
      </c>
      <c r="G89" s="1">
        <f t="shared" si="0"/>
        <v>1826.8535999999999</v>
      </c>
      <c r="H89" s="1">
        <f t="shared" si="1"/>
        <v>15078.548270000003</v>
      </c>
      <c r="I89" s="1">
        <f t="shared" si="2"/>
        <v>783.38610000000017</v>
      </c>
      <c r="J89" s="1">
        <f t="shared" si="3"/>
        <v>8400.2713700000004</v>
      </c>
    </row>
    <row r="90" spans="1:10" x14ac:dyDescent="0.3">
      <c r="A90" s="31">
        <f t="shared" si="4"/>
        <v>45748</v>
      </c>
      <c r="B90" s="32">
        <f>IF($A90="","",SUMIFS('acorduri de mediu impaduriri'!$C$2:$C$1048576,'acorduri de mediu impaduriri'!$I$2:$I$1048576,"&gt;="&amp;$A90,'acorduri de mediu impaduriri'!$I$2:$I$1048576,"&lt;"&amp;EDATE($A90,1),'acorduri de mediu impaduriri'!$A$2:$A$1048576,IF($B$3="Toată țara","&lt;&gt;""",$B$3)))</f>
        <v>3569.1477999999988</v>
      </c>
      <c r="C90" s="32">
        <f t="shared" si="5"/>
        <v>18647.696070000002</v>
      </c>
      <c r="D90" s="32">
        <f>IF($A90="","",SUMIFS('acorduri de mediu impaduriri'!$C$2:$C$1048576,'acorduri de mediu impaduriri'!$J$2:$J$1048576,"&gt;="&amp;$A90,'acorduri de mediu impaduriri'!$J$2:$J$1048576,"&lt;"&amp;EDATE($A90,1),'acorduri de mediu impaduriri'!$A$2:$A$1048576,IF($B$3="Toată țara","&lt;&gt;""",$B$3)))</f>
        <v>1822.6515000000002</v>
      </c>
      <c r="E90" s="32">
        <f t="shared" si="6"/>
        <v>10222.92287</v>
      </c>
      <c r="F90">
        <f t="shared" si="7"/>
        <v>13520.63992483871</v>
      </c>
      <c r="G90" s="1">
        <f t="shared" si="0"/>
        <v>3569.1477999999988</v>
      </c>
      <c r="H90" s="1">
        <f t="shared" si="1"/>
        <v>18647.696070000002</v>
      </c>
      <c r="I90" s="1">
        <f t="shared" si="2"/>
        <v>1822.6515000000002</v>
      </c>
      <c r="J90" s="1">
        <f t="shared" si="3"/>
        <v>10222.92287</v>
      </c>
    </row>
    <row r="91" spans="1:10" x14ac:dyDescent="0.3">
      <c r="A91" s="31">
        <f t="shared" si="4"/>
        <v>45778</v>
      </c>
      <c r="B91" s="32">
        <f>IF($A91="","",SUMIFS('acorduri de mediu impaduriri'!$C$2:$C$1048576,'acorduri de mediu impaduriri'!$I$2:$I$1048576,"&gt;="&amp;$A91,'acorduri de mediu impaduriri'!$I$2:$I$1048576,"&lt;"&amp;EDATE($A91,1),'acorduri de mediu impaduriri'!$A$2:$A$1048576,IF($B$3="Toată țara","&lt;&gt;""",$B$3)))</f>
        <v>3329.1188000000002</v>
      </c>
      <c r="C91" s="32">
        <f t="shared" si="5"/>
        <v>21976.814870000002</v>
      </c>
      <c r="D91" s="32">
        <f>IF($A91="","",SUMIFS('acorduri de mediu impaduriri'!$C$2:$C$1048576,'acorduri de mediu impaduriri'!$J$2:$J$1048576,"&gt;="&amp;$A91,'acorduri de mediu impaduriri'!$J$2:$J$1048576,"&lt;"&amp;EDATE($A91,1),'acorduri de mediu impaduriri'!$A$2:$A$1048576,IF($B$3="Toată țara","&lt;&gt;""",$B$3)))</f>
        <v>2786.7343000000005</v>
      </c>
      <c r="E91" s="32">
        <f t="shared" si="6"/>
        <v>13009.65717</v>
      </c>
      <c r="F91">
        <f t="shared" si="7"/>
        <v>17206.320773225809</v>
      </c>
      <c r="G91" s="1">
        <f t="shared" si="0"/>
        <v>3329.1188000000002</v>
      </c>
      <c r="H91" s="1">
        <f t="shared" si="1"/>
        <v>21976.814870000002</v>
      </c>
      <c r="I91" s="1">
        <f t="shared" si="2"/>
        <v>2786.7343000000005</v>
      </c>
      <c r="J91" s="1">
        <f t="shared" si="3"/>
        <v>13009.65717</v>
      </c>
    </row>
    <row r="92" spans="1:10" x14ac:dyDescent="0.3">
      <c r="A92" s="31">
        <f t="shared" si="4"/>
        <v>45809</v>
      </c>
      <c r="B92" s="32">
        <f>IF($A92="","",SUMIFS('acorduri de mediu impaduriri'!$C$2:$C$1048576,'acorduri de mediu impaduriri'!$I$2:$I$1048576,"&gt;="&amp;$A92,'acorduri de mediu impaduriri'!$I$2:$I$1048576,"&lt;"&amp;EDATE($A92,1),'acorduri de mediu impaduriri'!$A$2:$A$1048576,IF($B$3="Toată țara","&lt;&gt;""",$B$3)))</f>
        <v>2256.0557999999996</v>
      </c>
      <c r="C92" s="32">
        <f t="shared" si="5"/>
        <v>24232.87067</v>
      </c>
      <c r="D92" s="32">
        <f>IF($A92="","",SUMIFS('acorduri de mediu impaduriri'!$C$2:$C$1048576,'acorduri de mediu impaduriri'!$J$2:$J$1048576,"&gt;="&amp;$A92,'acorduri de mediu impaduriri'!$J$2:$J$1048576,"&lt;"&amp;EDATE($A92,1),'acorduri de mediu impaduriri'!$A$2:$A$1048576,IF($B$3="Toată țara","&lt;&gt;""",$B$3)))</f>
        <v>3199.8469999999988</v>
      </c>
      <c r="E92" s="32">
        <f t="shared" si="6"/>
        <v>16209.50417</v>
      </c>
      <c r="F92">
        <f t="shared" si="7"/>
        <v>21438.376482903226</v>
      </c>
      <c r="G92" s="1">
        <f t="shared" si="0"/>
        <v>2256.0557999999996</v>
      </c>
      <c r="H92" s="1">
        <f t="shared" si="1"/>
        <v>24232.87067</v>
      </c>
      <c r="I92" s="1">
        <f t="shared" si="2"/>
        <v>3199.8469999999988</v>
      </c>
      <c r="J92" s="1">
        <f t="shared" si="3"/>
        <v>16209.50417</v>
      </c>
    </row>
    <row r="93" spans="1:10" x14ac:dyDescent="0.3">
      <c r="A93" s="31">
        <f t="shared" si="4"/>
        <v>45839</v>
      </c>
      <c r="B93" s="32">
        <f>IF($A93="","",SUMIFS('acorduri de mediu impaduriri'!$C$2:$C$1048576,'acorduri de mediu impaduriri'!$I$2:$I$1048576,"&gt;="&amp;$A93,'acorduri de mediu impaduriri'!$I$2:$I$1048576,"&lt;"&amp;EDATE($A93,1),'acorduri de mediu impaduriri'!$A$2:$A$1048576,IF($B$3="Toată țara","&lt;&gt;""",$B$3)))</f>
        <v>1703.1944999999996</v>
      </c>
      <c r="C93" s="32">
        <f t="shared" si="5"/>
        <v>25936.065170000002</v>
      </c>
      <c r="D93" s="32">
        <f>IF($A93="","",SUMIFS('acorduri de mediu impaduriri'!$C$2:$C$1048576,'acorduri de mediu impaduriri'!$J$2:$J$1048576,"&gt;="&amp;$A93,'acorduri de mediu impaduriri'!$J$2:$J$1048576,"&lt;"&amp;EDATE($A93,1),'acorduri de mediu impaduriri'!$A$2:$A$1048576,IF($B$3="Toată țara","&lt;&gt;""",$B$3)))</f>
        <v>4031.8958999999991</v>
      </c>
      <c r="E93" s="32">
        <f t="shared" si="6"/>
        <v>20241.40007</v>
      </c>
      <c r="F93">
        <f t="shared" si="7"/>
        <v>26770.883963548386</v>
      </c>
      <c r="G93" s="1">
        <f t="shared" si="0"/>
        <v>1703.1944999999996</v>
      </c>
      <c r="H93" s="1">
        <f t="shared" si="1"/>
        <v>25936.065170000002</v>
      </c>
      <c r="I93" s="1">
        <f t="shared" si="2"/>
        <v>4031.8958999999991</v>
      </c>
      <c r="J93" s="1">
        <f t="shared" si="3"/>
        <v>20241.40007</v>
      </c>
    </row>
    <row r="94" spans="1:10" x14ac:dyDescent="0.3">
      <c r="A94" s="31">
        <f t="shared" si="4"/>
        <v>45870</v>
      </c>
      <c r="B94" s="32">
        <f>IF($A94="","",SUMIFS('acorduri de mediu impaduriri'!$C$2:$C$1048576,'acorduri de mediu impaduriri'!$I$2:$I$1048576,"&gt;="&amp;$A94,'acorduri de mediu impaduriri'!$I$2:$I$1048576,"&lt;"&amp;EDATE($A94,1),'acorduri de mediu impaduriri'!$A$2:$A$1048576,IF($B$3="Toată țara","&lt;&gt;""",$B$3)))</f>
        <v>508.39319999999998</v>
      </c>
      <c r="C94" s="32">
        <f t="shared" si="5"/>
        <v>26444.45837</v>
      </c>
      <c r="D94" s="32">
        <f>IF($A94="","",SUMIFS('acorduri de mediu impaduriri'!$C$2:$C$1048576,'acorduri de mediu impaduriri'!$J$2:$J$1048576,"&gt;="&amp;$A94,'acorduri de mediu impaduriri'!$J$2:$J$1048576,"&lt;"&amp;EDATE($A94,1),'acorduri de mediu impaduriri'!$A$2:$A$1048576,IF($B$3="Toată țara","&lt;&gt;""",$B$3)))</f>
        <v>1178.8259000000005</v>
      </c>
      <c r="E94" s="32">
        <f t="shared" si="6"/>
        <v>21420.22597</v>
      </c>
      <c r="F94">
        <f t="shared" si="7"/>
        <v>28329.976282903226</v>
      </c>
      <c r="G94" s="1">
        <f t="shared" si="0"/>
        <v>508.39319999999998</v>
      </c>
      <c r="H94" s="1">
        <f t="shared" si="1"/>
        <v>26444.45837</v>
      </c>
      <c r="I94" s="1">
        <f t="shared" si="2"/>
        <v>1178.8259000000005</v>
      </c>
      <c r="J94" s="1">
        <f t="shared" si="3"/>
        <v>21420.22597</v>
      </c>
    </row>
    <row r="95" spans="1:10" x14ac:dyDescent="0.3">
      <c r="A95" s="31" t="str">
        <f t="shared" si="4"/>
        <v/>
      </c>
      <c r="B95" s="1" t="str">
        <f>IF($A95="","",SUMIFS('acorduri de mediu impaduriri'!$C$2:$C$1048576,'acorduri de mediu impaduriri'!$I$2:$I$1048576,"&gt;="&amp;$A95,'acorduri de mediu impaduriri'!$I$2:$I$1048576,"&lt;"&amp;EDATE($A95,1),'acorduri de mediu impaduriri'!$A$2:$A$1048576,IF($B$3="Toată țara","&lt;&gt;""",$B$3)))</f>
        <v/>
      </c>
      <c r="C95" s="1" t="str">
        <f t="shared" si="5"/>
        <v/>
      </c>
      <c r="D95" s="1" t="str">
        <f>IF($A95="","",SUMIFS('acorduri de mediu impaduriri'!$C$2:$C$1048576,'acorduri de mediu impaduriri'!$J$2:$J$1048576,"&gt;="&amp;$A95,'acorduri de mediu impaduriri'!$J$2:$J$1048576,"&lt;"&amp;EDATE($A95,1),'acorduri de mediu impaduriri'!$A$2:$A$1048576,IF($B$3="Toată țara","&lt;&gt;""",$B$3)))</f>
        <v/>
      </c>
      <c r="E95" s="1" t="str">
        <f t="shared" si="6"/>
        <v/>
      </c>
      <c r="G95" s="1" t="str">
        <f t="shared" si="0"/>
        <v/>
      </c>
      <c r="H95" s="1" t="str">
        <f t="shared" si="1"/>
        <v/>
      </c>
      <c r="I95" s="1" t="str">
        <f t="shared" si="2"/>
        <v/>
      </c>
      <c r="J95" s="1" t="str">
        <f t="shared" si="3"/>
        <v/>
      </c>
    </row>
    <row r="96" spans="1:10" x14ac:dyDescent="0.3">
      <c r="A96" s="31" t="str">
        <f t="shared" si="4"/>
        <v/>
      </c>
      <c r="B96" s="1" t="str">
        <f>IF($A96="","",SUMIFS('acorduri de mediu impaduriri'!$C$2:$C$1048576,'acorduri de mediu impaduriri'!$I$2:$I$1048576,"&gt;="&amp;$A96,'acorduri de mediu impaduriri'!$I$2:$I$1048576,"&lt;"&amp;EDATE($A96,1),'acorduri de mediu impaduriri'!$A$2:$A$1048576,IF($B$3="Toată țara","&lt;&gt;""",$B$3)))</f>
        <v/>
      </c>
      <c r="C96" s="1" t="str">
        <f t="shared" si="5"/>
        <v/>
      </c>
      <c r="D96" s="1" t="str">
        <f>IF($A96="","",SUMIFS('acorduri de mediu impaduriri'!$C$2:$C$1048576,'acorduri de mediu impaduriri'!$J$2:$J$1048576,"&gt;="&amp;$A96,'acorduri de mediu impaduriri'!$J$2:$J$1048576,"&lt;"&amp;EDATE($A96,1),'acorduri de mediu impaduriri'!$A$2:$A$1048576,IF($B$3="Toată țara","&lt;&gt;""",$B$3)))</f>
        <v/>
      </c>
      <c r="E96" s="1" t="str">
        <f t="shared" si="6"/>
        <v/>
      </c>
      <c r="G96" s="1" t="str">
        <f t="shared" si="0"/>
        <v/>
      </c>
      <c r="H96" s="1" t="str">
        <f t="shared" si="1"/>
        <v/>
      </c>
      <c r="I96" s="1" t="str">
        <f t="shared" si="2"/>
        <v/>
      </c>
      <c r="J96" s="1" t="str">
        <f t="shared" si="3"/>
        <v/>
      </c>
    </row>
    <row r="97" spans="1:10" x14ac:dyDescent="0.3">
      <c r="A97" s="31" t="str">
        <f t="shared" si="4"/>
        <v/>
      </c>
      <c r="B97" s="1" t="str">
        <f>IF($A97="","",SUMIFS('acorduri de mediu impaduriri'!$C$2:$C$1048576,'acorduri de mediu impaduriri'!$I$2:$I$1048576,"&gt;="&amp;$A97,'acorduri de mediu impaduriri'!$I$2:$I$1048576,"&lt;"&amp;EDATE($A97,1),'acorduri de mediu impaduriri'!$A$2:$A$1048576,IF($B$3="Toată țara","&lt;&gt;""",$B$3)))</f>
        <v/>
      </c>
      <c r="C97" s="1" t="str">
        <f t="shared" si="5"/>
        <v/>
      </c>
      <c r="D97" s="1" t="str">
        <f>IF($A97="","",SUMIFS('acorduri de mediu impaduriri'!$C$2:$C$1048576,'acorduri de mediu impaduriri'!$J$2:$J$1048576,"&gt;="&amp;$A97,'acorduri de mediu impaduriri'!$J$2:$J$1048576,"&lt;"&amp;EDATE($A97,1),'acorduri de mediu impaduriri'!$A$2:$A$1048576,IF($B$3="Toată țara","&lt;&gt;""",$B$3)))</f>
        <v/>
      </c>
      <c r="E97" s="1" t="str">
        <f t="shared" si="6"/>
        <v/>
      </c>
      <c r="G97" s="1" t="str">
        <f t="shared" si="0"/>
        <v/>
      </c>
      <c r="H97" s="1" t="str">
        <f t="shared" si="1"/>
        <v/>
      </c>
      <c r="I97" s="1" t="str">
        <f t="shared" si="2"/>
        <v/>
      </c>
      <c r="J97" s="1" t="str">
        <f t="shared" si="3"/>
        <v/>
      </c>
    </row>
    <row r="98" spans="1:10" x14ac:dyDescent="0.3">
      <c r="A98" s="31" t="str">
        <f t="shared" si="4"/>
        <v/>
      </c>
      <c r="B98" s="1" t="str">
        <f>IF($A98="","",SUMIFS('acorduri de mediu impaduriri'!$C$2:$C$1048576,'acorduri de mediu impaduriri'!$I$2:$I$1048576,"&gt;="&amp;$A98,'acorduri de mediu impaduriri'!$I$2:$I$1048576,"&lt;"&amp;EDATE($A98,1),'acorduri de mediu impaduriri'!$A$2:$A$1048576,IF($B$3="Toată țara","&lt;&gt;""",$B$3)))</f>
        <v/>
      </c>
      <c r="C98" s="1" t="str">
        <f t="shared" si="5"/>
        <v/>
      </c>
      <c r="D98" s="1" t="str">
        <f>IF($A98="","",SUMIFS('acorduri de mediu impaduriri'!$C$2:$C$1048576,'acorduri de mediu impaduriri'!$J$2:$J$1048576,"&gt;="&amp;$A98,'acorduri de mediu impaduriri'!$J$2:$J$1048576,"&lt;"&amp;EDATE($A98,1),'acorduri de mediu impaduriri'!$A$2:$A$1048576,IF($B$3="Toată țara","&lt;&gt;""",$B$3)))</f>
        <v/>
      </c>
      <c r="E98" s="1" t="str">
        <f t="shared" si="6"/>
        <v/>
      </c>
      <c r="G98" s="1" t="str">
        <f t="shared" si="0"/>
        <v/>
      </c>
      <c r="H98" s="1" t="str">
        <f t="shared" si="1"/>
        <v/>
      </c>
      <c r="I98" s="1" t="str">
        <f t="shared" si="2"/>
        <v/>
      </c>
      <c r="J98" s="1" t="str">
        <f t="shared" si="3"/>
        <v/>
      </c>
    </row>
    <row r="99" spans="1:10" x14ac:dyDescent="0.3">
      <c r="A99" s="31" t="str">
        <f t="shared" si="4"/>
        <v/>
      </c>
      <c r="B99" s="1" t="str">
        <f>IF($A99="","",SUMIFS('acorduri de mediu impaduriri'!$C$2:$C$1048576,'acorduri de mediu impaduriri'!$I$2:$I$1048576,"&gt;="&amp;$A99,'acorduri de mediu impaduriri'!$I$2:$I$1048576,"&lt;"&amp;EDATE($A99,1),'acorduri de mediu impaduriri'!$A$2:$A$1048576,IF($B$3="Toată țara","&lt;&gt;""",$B$3)))</f>
        <v/>
      </c>
      <c r="C99" s="1" t="str">
        <f t="shared" si="5"/>
        <v/>
      </c>
      <c r="D99" s="1" t="str">
        <f>IF($A99="","",SUMIFS('acorduri de mediu impaduriri'!$C$2:$C$1048576,'acorduri de mediu impaduriri'!$J$2:$J$1048576,"&gt;="&amp;$A99,'acorduri de mediu impaduriri'!$J$2:$J$1048576,"&lt;"&amp;EDATE($A99,1),'acorduri de mediu impaduriri'!$A$2:$A$1048576,IF($B$3="Toată țara","&lt;&gt;""",$B$3)))</f>
        <v/>
      </c>
      <c r="E99" s="1" t="str">
        <f t="shared" si="6"/>
        <v/>
      </c>
      <c r="G99" s="1" t="str">
        <f t="shared" si="0"/>
        <v/>
      </c>
      <c r="H99" s="1" t="str">
        <f t="shared" si="1"/>
        <v/>
      </c>
      <c r="I99" s="1" t="str">
        <f t="shared" si="2"/>
        <v/>
      </c>
      <c r="J99" s="1" t="str">
        <f t="shared" si="3"/>
        <v/>
      </c>
    </row>
    <row r="100" spans="1:10" x14ac:dyDescent="0.3">
      <c r="A100" s="31" t="str">
        <f t="shared" si="4"/>
        <v/>
      </c>
      <c r="B100" s="1" t="str">
        <f>IF($A100="","",SUMIFS('acorduri de mediu impaduriri'!$C$2:$C$1048576,'acorduri de mediu impaduriri'!$I$2:$I$1048576,"&gt;="&amp;$A100,'acorduri de mediu impaduriri'!$I$2:$I$1048576,"&lt;"&amp;EDATE($A100,1),'acorduri de mediu impaduriri'!$A$2:$A$1048576,IF($B$3="Toată țara","&lt;&gt;""",$B$3)))</f>
        <v/>
      </c>
      <c r="C100" s="1" t="str">
        <f t="shared" si="5"/>
        <v/>
      </c>
      <c r="D100" s="1" t="str">
        <f>IF($A100="","",SUMIFS('acorduri de mediu impaduriri'!$C$2:$C$1048576,'acorduri de mediu impaduriri'!$J$2:$J$1048576,"&gt;="&amp;$A100,'acorduri de mediu impaduriri'!$J$2:$J$1048576,"&lt;"&amp;EDATE($A100,1),'acorduri de mediu impaduriri'!$A$2:$A$1048576,IF($B$3="Toată țara","&lt;&gt;""",$B$3)))</f>
        <v/>
      </c>
      <c r="E100" s="1" t="str">
        <f t="shared" si="6"/>
        <v/>
      </c>
      <c r="G100" s="1" t="str">
        <f t="shared" si="0"/>
        <v/>
      </c>
      <c r="H100" s="1" t="str">
        <f t="shared" si="1"/>
        <v/>
      </c>
      <c r="I100" s="1" t="str">
        <f t="shared" si="2"/>
        <v/>
      </c>
      <c r="J100" s="1" t="str">
        <f t="shared" si="3"/>
        <v/>
      </c>
    </row>
    <row r="101" spans="1:10" x14ac:dyDescent="0.3">
      <c r="A101" s="31" t="str">
        <f t="shared" si="4"/>
        <v/>
      </c>
      <c r="B101" s="1" t="str">
        <f>IF($A101="","",SUMIFS('acorduri de mediu impaduriri'!$C$2:$C$1048576,'acorduri de mediu impaduriri'!$I$2:$I$1048576,"&gt;="&amp;$A101,'acorduri de mediu impaduriri'!$I$2:$I$1048576,"&lt;"&amp;EDATE($A101,1),'acorduri de mediu impaduriri'!$A$2:$A$1048576,IF($B$3="Toată țara","&lt;&gt;""",$B$3)))</f>
        <v/>
      </c>
      <c r="C101" s="1" t="str">
        <f t="shared" si="5"/>
        <v/>
      </c>
      <c r="D101" s="1" t="str">
        <f>IF($A101="","",SUMIFS('acorduri de mediu impaduriri'!$C$2:$C$1048576,'acorduri de mediu impaduriri'!$J$2:$J$1048576,"&gt;="&amp;$A101,'acorduri de mediu impaduriri'!$J$2:$J$1048576,"&lt;"&amp;EDATE($A101,1),'acorduri de mediu impaduriri'!$A$2:$A$1048576,IF($B$3="Toată țara","&lt;&gt;""",$B$3)))</f>
        <v/>
      </c>
      <c r="E101" s="1" t="str">
        <f t="shared" si="6"/>
        <v/>
      </c>
      <c r="G101" s="1" t="str">
        <f t="shared" si="0"/>
        <v/>
      </c>
      <c r="H101" s="1" t="str">
        <f t="shared" si="1"/>
        <v/>
      </c>
      <c r="I101" s="1" t="str">
        <f t="shared" si="2"/>
        <v/>
      </c>
      <c r="J101" s="1" t="str">
        <f t="shared" si="3"/>
        <v/>
      </c>
    </row>
    <row r="102" spans="1:10" x14ac:dyDescent="0.3">
      <c r="A102" s="31" t="str">
        <f t="shared" si="4"/>
        <v/>
      </c>
      <c r="B102" s="1" t="str">
        <f>IF($A102="","",SUMIFS('acorduri de mediu impaduriri'!$C$2:$C$1048576,'acorduri de mediu impaduriri'!$I$2:$I$1048576,"&gt;="&amp;$A102,'acorduri de mediu impaduriri'!$I$2:$I$1048576,"&lt;"&amp;EDATE($A102,1),'acorduri de mediu impaduriri'!$A$2:$A$1048576,IF($B$3="Toată țara","&lt;&gt;""",$B$3)))</f>
        <v/>
      </c>
      <c r="C102" s="1" t="str">
        <f t="shared" si="5"/>
        <v/>
      </c>
      <c r="D102" s="1" t="str">
        <f>IF($A102="","",SUMIFS('acorduri de mediu impaduriri'!$C$2:$C$1048576,'acorduri de mediu impaduriri'!$J$2:$J$1048576,"&gt;="&amp;$A102,'acorduri de mediu impaduriri'!$J$2:$J$1048576,"&lt;"&amp;EDATE($A102,1),'acorduri de mediu impaduriri'!$A$2:$A$1048576,IF($B$3="Toată țara","&lt;&gt;""",$B$3)))</f>
        <v/>
      </c>
      <c r="E102" s="1" t="str">
        <f t="shared" si="6"/>
        <v/>
      </c>
      <c r="G102" s="1" t="str">
        <f t="shared" si="0"/>
        <v/>
      </c>
      <c r="H102" s="1" t="str">
        <f t="shared" si="1"/>
        <v/>
      </c>
      <c r="I102" s="1" t="str">
        <f t="shared" si="2"/>
        <v/>
      </c>
      <c r="J102" s="1" t="str">
        <f t="shared" si="3"/>
        <v/>
      </c>
    </row>
    <row r="103" spans="1:10" x14ac:dyDescent="0.3">
      <c r="A103" s="31" t="str">
        <f t="shared" si="4"/>
        <v/>
      </c>
      <c r="B103" s="1" t="str">
        <f>IF($A103="","",SUMIFS('acorduri de mediu impaduriri'!$C$2:$C$1048576,'acorduri de mediu impaduriri'!$I$2:$I$1048576,"&gt;="&amp;$A103,'acorduri de mediu impaduriri'!$I$2:$I$1048576,"&lt;"&amp;EDATE($A103,1),'acorduri de mediu impaduriri'!$A$2:$A$1048576,IF($B$3="Toată țara","&lt;&gt;""",$B$3)))</f>
        <v/>
      </c>
      <c r="C103" s="1" t="str">
        <f t="shared" si="5"/>
        <v/>
      </c>
      <c r="D103" s="1" t="str">
        <f>IF($A103="","",SUMIFS('acorduri de mediu impaduriri'!$C$2:$C$1048576,'acorduri de mediu impaduriri'!$J$2:$J$1048576,"&gt;="&amp;$A103,'acorduri de mediu impaduriri'!$J$2:$J$1048576,"&lt;"&amp;EDATE($A103,1),'acorduri de mediu impaduriri'!$A$2:$A$1048576,IF($B$3="Toată țara","&lt;&gt;""",$B$3)))</f>
        <v/>
      </c>
      <c r="E103" s="1" t="str">
        <f t="shared" si="6"/>
        <v/>
      </c>
      <c r="G103" s="1" t="str">
        <f t="shared" si="0"/>
        <v/>
      </c>
      <c r="H103" s="1" t="str">
        <f t="shared" si="1"/>
        <v/>
      </c>
      <c r="I103" s="1" t="str">
        <f t="shared" si="2"/>
        <v/>
      </c>
      <c r="J103" s="1" t="str">
        <f t="shared" si="3"/>
        <v/>
      </c>
    </row>
    <row r="104" spans="1:10" x14ac:dyDescent="0.3">
      <c r="A104" s="31" t="str">
        <f t="shared" si="4"/>
        <v/>
      </c>
      <c r="B104" s="1" t="str">
        <f>IF($A104="","",SUMIFS('acorduri de mediu impaduriri'!$C$2:$C$1048576,'acorduri de mediu impaduriri'!$I$2:$I$1048576,"&gt;="&amp;$A104,'acorduri de mediu impaduriri'!$I$2:$I$1048576,"&lt;"&amp;EDATE($A104,1),'acorduri de mediu impaduriri'!$A$2:$A$1048576,IF($B$3="Toată țara","&lt;&gt;""",$B$3)))</f>
        <v/>
      </c>
      <c r="C104" s="1" t="str">
        <f t="shared" si="5"/>
        <v/>
      </c>
      <c r="D104" s="1" t="str">
        <f>IF($A104="","",SUMIFS('acorduri de mediu impaduriri'!$C$2:$C$1048576,'acorduri de mediu impaduriri'!$J$2:$J$1048576,"&gt;="&amp;$A104,'acorduri de mediu impaduriri'!$J$2:$J$1048576,"&lt;"&amp;EDATE($A104,1),'acorduri de mediu impaduriri'!$A$2:$A$1048576,IF($B$3="Toată țara","&lt;&gt;""",$B$3)))</f>
        <v/>
      </c>
      <c r="E104" s="1" t="str">
        <f t="shared" si="6"/>
        <v/>
      </c>
      <c r="G104" s="1" t="str">
        <f t="shared" si="0"/>
        <v/>
      </c>
      <c r="H104" s="1" t="str">
        <f t="shared" si="1"/>
        <v/>
      </c>
      <c r="I104" s="1" t="str">
        <f t="shared" si="2"/>
        <v/>
      </c>
      <c r="J104" s="1" t="str">
        <f t="shared" si="3"/>
        <v/>
      </c>
    </row>
    <row r="105" spans="1:10" x14ac:dyDescent="0.3">
      <c r="A105" s="31" t="str">
        <f t="shared" si="4"/>
        <v/>
      </c>
      <c r="B105" s="1" t="str">
        <f>IF($A105="","",SUMIFS('acorduri de mediu impaduriri'!$C$2:$C$1048576,'acorduri de mediu impaduriri'!$I$2:$I$1048576,"&gt;="&amp;$A105,'acorduri de mediu impaduriri'!$I$2:$I$1048576,"&lt;"&amp;EDATE($A105,1),'acorduri de mediu impaduriri'!$A$2:$A$1048576,IF($B$3="Toată țara","&lt;&gt;""",$B$3)))</f>
        <v/>
      </c>
      <c r="C105" s="1" t="str">
        <f t="shared" si="5"/>
        <v/>
      </c>
      <c r="D105" s="1" t="str">
        <f>IF($A105="","",SUMIFS('acorduri de mediu impaduriri'!$C$2:$C$1048576,'acorduri de mediu impaduriri'!$J$2:$J$1048576,"&gt;="&amp;$A105,'acorduri de mediu impaduriri'!$J$2:$J$1048576,"&lt;"&amp;EDATE($A105,1),'acorduri de mediu impaduriri'!$A$2:$A$1048576,IF($B$3="Toată țara","&lt;&gt;""",$B$3)))</f>
        <v/>
      </c>
      <c r="E105" s="1" t="str">
        <f t="shared" si="6"/>
        <v/>
      </c>
      <c r="G105" s="1" t="str">
        <f t="shared" si="0"/>
        <v/>
      </c>
      <c r="H105" s="1" t="str">
        <f t="shared" si="1"/>
        <v/>
      </c>
      <c r="I105" s="1" t="str">
        <f t="shared" si="2"/>
        <v/>
      </c>
      <c r="J105" s="1" t="str">
        <f t="shared" si="3"/>
        <v/>
      </c>
    </row>
    <row r="106" spans="1:10" x14ac:dyDescent="0.3">
      <c r="A106" s="30" t="str">
        <f t="shared" si="4"/>
        <v/>
      </c>
      <c r="B106" t="str">
        <f>IF($A106="","",SUMIFS('acorduri de mediu impaduriri'!$C$2:$C$1048576,'acorduri de mediu impaduriri'!$I$2:$I$1048576,"&gt;="&amp;$A106,'acorduri de mediu impaduriri'!$I$2:$I$1048576,"&lt;"&amp;EDATE($A106,1),'acorduri de mediu impaduriri'!$A$2:$A$1048576,IF($B$3="Toată țara","&lt;&gt;""",$B$3)))</f>
        <v/>
      </c>
      <c r="C106" t="str">
        <f t="shared" si="5"/>
        <v/>
      </c>
      <c r="D106" t="str">
        <f>IF($A106="","",SUMIFS('acorduri de mediu impaduriri'!$C$2:$C$1048576,'acorduri de mediu impaduriri'!$J$2:$J$1048576,"&gt;="&amp;$A106,'acorduri de mediu impaduriri'!$J$2:$J$1048576,"&lt;"&amp;EDATE($A106,1),'acorduri de mediu impaduriri'!$A$2:$A$1048576,IF($B$3="Toată țara","&lt;&gt;""",$B$3)))</f>
        <v/>
      </c>
      <c r="E106" t="str">
        <f t="shared" si="6"/>
        <v/>
      </c>
      <c r="G106" t="str">
        <f t="shared" si="0"/>
        <v/>
      </c>
      <c r="H106" t="str">
        <f t="shared" si="1"/>
        <v/>
      </c>
      <c r="I106" t="str">
        <f t="shared" si="2"/>
        <v/>
      </c>
      <c r="J106" t="str">
        <f t="shared" si="3"/>
        <v/>
      </c>
    </row>
    <row r="107" spans="1:10" x14ac:dyDescent="0.3">
      <c r="A107" s="30" t="str">
        <f t="shared" si="4"/>
        <v/>
      </c>
      <c r="B107" t="str">
        <f>IF($A107="","",SUMIFS('acorduri de mediu impaduriri'!$C$2:$C$1048576,'acorduri de mediu impaduriri'!$I$2:$I$1048576,"&gt;="&amp;$A107,'acorduri de mediu impaduriri'!$I$2:$I$1048576,"&lt;"&amp;EDATE($A107,1),'acorduri de mediu impaduriri'!$A$2:$A$1048576,IF($B$3="Toată țara","&lt;&gt;""",$B$3)))</f>
        <v/>
      </c>
      <c r="C107" t="str">
        <f t="shared" si="5"/>
        <v/>
      </c>
      <c r="D107" t="str">
        <f>IF($A107="","",SUMIFS('acorduri de mediu impaduriri'!$C$2:$C$1048576,'acorduri de mediu impaduriri'!$J$2:$J$1048576,"&gt;="&amp;$A107,'acorduri de mediu impaduriri'!$J$2:$J$1048576,"&lt;"&amp;EDATE($A107,1),'acorduri de mediu impaduriri'!$A$2:$A$1048576,IF($B$3="Toată țara","&lt;&gt;""",$B$3)))</f>
        <v/>
      </c>
      <c r="E107" t="str">
        <f t="shared" si="6"/>
        <v/>
      </c>
      <c r="G107" t="str">
        <f t="shared" si="0"/>
        <v/>
      </c>
      <c r="H107" t="str">
        <f t="shared" si="1"/>
        <v/>
      </c>
      <c r="I107" t="str">
        <f t="shared" si="2"/>
        <v/>
      </c>
      <c r="J107" t="str">
        <f t="shared" si="3"/>
        <v/>
      </c>
    </row>
    <row r="108" spans="1:10" x14ac:dyDescent="0.3">
      <c r="A108" s="30" t="str">
        <f t="shared" si="4"/>
        <v/>
      </c>
      <c r="B108" t="str">
        <f>IF($A108="","",SUMIFS('acorduri de mediu impaduriri'!$C$2:$C$1048576,'acorduri de mediu impaduriri'!$I$2:$I$1048576,"&gt;="&amp;$A108,'acorduri de mediu impaduriri'!$I$2:$I$1048576,"&lt;"&amp;EDATE($A108,1),'acorduri de mediu impaduriri'!$A$2:$A$1048576,IF($B$3="Toată țara","&lt;&gt;""",$B$3)))</f>
        <v/>
      </c>
      <c r="C108" t="str">
        <f t="shared" si="5"/>
        <v/>
      </c>
      <c r="D108" t="str">
        <f>IF($A108="","",SUMIFS('acorduri de mediu impaduriri'!$C$2:$C$1048576,'acorduri de mediu impaduriri'!$J$2:$J$1048576,"&gt;="&amp;$A108,'acorduri de mediu impaduriri'!$J$2:$J$1048576,"&lt;"&amp;EDATE($A108,1),'acorduri de mediu impaduriri'!$A$2:$A$1048576,IF($B$3="Toată țara","&lt;&gt;""",$B$3)))</f>
        <v/>
      </c>
      <c r="E108" t="str">
        <f t="shared" si="6"/>
        <v/>
      </c>
      <c r="G108" t="str">
        <f t="shared" si="0"/>
        <v/>
      </c>
      <c r="H108" t="str">
        <f t="shared" si="1"/>
        <v/>
      </c>
      <c r="I108" t="str">
        <f t="shared" si="2"/>
        <v/>
      </c>
      <c r="J108" t="str">
        <f t="shared" si="3"/>
        <v/>
      </c>
    </row>
    <row r="109" spans="1:10" x14ac:dyDescent="0.3">
      <c r="A109" s="30" t="str">
        <f t="shared" si="4"/>
        <v/>
      </c>
      <c r="B109" t="str">
        <f>IF($A109="","",SUMIFS('acorduri de mediu impaduriri'!$C$2:$C$1048576,'acorduri de mediu impaduriri'!$I$2:$I$1048576,"&gt;="&amp;$A109,'acorduri de mediu impaduriri'!$I$2:$I$1048576,"&lt;"&amp;EDATE($A109,1),'acorduri de mediu impaduriri'!$A$2:$A$1048576,IF($B$3="Toată țara","&lt;&gt;""",$B$3)))</f>
        <v/>
      </c>
      <c r="C109" t="str">
        <f t="shared" si="5"/>
        <v/>
      </c>
      <c r="D109" t="str">
        <f>IF($A109="","",SUMIFS('acorduri de mediu impaduriri'!$C$2:$C$1048576,'acorduri de mediu impaduriri'!$J$2:$J$1048576,"&gt;="&amp;$A109,'acorduri de mediu impaduriri'!$J$2:$J$1048576,"&lt;"&amp;EDATE($A109,1),'acorduri de mediu impaduriri'!$A$2:$A$1048576,IF($B$3="Toată țara","&lt;&gt;""",$B$3)))</f>
        <v/>
      </c>
      <c r="E109" t="str">
        <f t="shared" si="6"/>
        <v/>
      </c>
      <c r="G109" t="str">
        <f t="shared" si="0"/>
        <v/>
      </c>
      <c r="H109" t="str">
        <f t="shared" si="1"/>
        <v/>
      </c>
      <c r="I109" t="str">
        <f t="shared" si="2"/>
        <v/>
      </c>
      <c r="J109" t="str">
        <f t="shared" si="3"/>
        <v/>
      </c>
    </row>
    <row r="110" spans="1:10" x14ac:dyDescent="0.3">
      <c r="A110" s="30" t="str">
        <f t="shared" si="4"/>
        <v/>
      </c>
      <c r="B110" t="str">
        <f>IF($A110="","",SUMIFS('acorduri de mediu impaduriri'!$C$2:$C$1048576,'acorduri de mediu impaduriri'!$I$2:$I$1048576,"&gt;="&amp;$A110,'acorduri de mediu impaduriri'!$I$2:$I$1048576,"&lt;"&amp;EDATE($A110,1),'acorduri de mediu impaduriri'!$A$2:$A$1048576,IF($B$3="Toată țara","&lt;&gt;""",$B$3)))</f>
        <v/>
      </c>
      <c r="C110" t="str">
        <f t="shared" si="5"/>
        <v/>
      </c>
      <c r="D110" t="str">
        <f>IF($A110="","",SUMIFS('acorduri de mediu impaduriri'!$C$2:$C$1048576,'acorduri de mediu impaduriri'!$J$2:$J$1048576,"&gt;="&amp;$A110,'acorduri de mediu impaduriri'!$J$2:$J$1048576,"&lt;"&amp;EDATE($A110,1),'acorduri de mediu impaduriri'!$A$2:$A$1048576,IF($B$3="Toată țara","&lt;&gt;""",$B$3)))</f>
        <v/>
      </c>
      <c r="E110" t="str">
        <f t="shared" si="6"/>
        <v/>
      </c>
      <c r="G110" t="str">
        <f t="shared" si="0"/>
        <v/>
      </c>
      <c r="H110" t="str">
        <f t="shared" si="1"/>
        <v/>
      </c>
      <c r="I110" t="str">
        <f t="shared" si="2"/>
        <v/>
      </c>
      <c r="J110" t="str">
        <f t="shared" si="3"/>
        <v/>
      </c>
    </row>
    <row r="111" spans="1:10" x14ac:dyDescent="0.3">
      <c r="A111" s="30" t="str">
        <f t="shared" si="4"/>
        <v/>
      </c>
      <c r="B111" t="str">
        <f>IF($A111="","",SUMIFS('acorduri de mediu impaduriri'!$C$2:$C$1048576,'acorduri de mediu impaduriri'!$I$2:$I$1048576,"&gt;="&amp;$A111,'acorduri de mediu impaduriri'!$I$2:$I$1048576,"&lt;"&amp;EDATE($A111,1),'acorduri de mediu impaduriri'!$A$2:$A$1048576,IF($B$3="Toată țara","&lt;&gt;""",$B$3)))</f>
        <v/>
      </c>
      <c r="C111" t="str">
        <f t="shared" si="5"/>
        <v/>
      </c>
      <c r="D111" t="str">
        <f>IF($A111="","",SUMIFS('acorduri de mediu impaduriri'!$C$2:$C$1048576,'acorduri de mediu impaduriri'!$J$2:$J$1048576,"&gt;="&amp;$A111,'acorduri de mediu impaduriri'!$J$2:$J$1048576,"&lt;"&amp;EDATE($A111,1),'acorduri de mediu impaduriri'!$A$2:$A$1048576,IF($B$3="Toată țara","&lt;&gt;""",$B$3)))</f>
        <v/>
      </c>
      <c r="E111" t="str">
        <f t="shared" si="6"/>
        <v/>
      </c>
      <c r="G111" t="str">
        <f t="shared" si="0"/>
        <v/>
      </c>
      <c r="H111" t="str">
        <f t="shared" si="1"/>
        <v/>
      </c>
      <c r="I111" t="str">
        <f t="shared" si="2"/>
        <v/>
      </c>
      <c r="J111" t="str">
        <f t="shared" si="3"/>
        <v/>
      </c>
    </row>
    <row r="112" spans="1:10" x14ac:dyDescent="0.3">
      <c r="A112" s="30" t="str">
        <f t="shared" si="4"/>
        <v/>
      </c>
      <c r="B112" t="str">
        <f>IF($A112="","",SUMIFS('acorduri de mediu impaduriri'!$C$2:$C$1048576,'acorduri de mediu impaduriri'!$I$2:$I$1048576,"&gt;="&amp;$A112,'acorduri de mediu impaduriri'!$I$2:$I$1048576,"&lt;"&amp;EDATE($A112,1),'acorduri de mediu impaduriri'!$A$2:$A$1048576,IF($B$3="Toată țara","&lt;&gt;""",$B$3)))</f>
        <v/>
      </c>
      <c r="C112" t="str">
        <f t="shared" si="5"/>
        <v/>
      </c>
      <c r="D112" t="str">
        <f>IF($A112="","",SUMIFS('acorduri de mediu impaduriri'!$C$2:$C$1048576,'acorduri de mediu impaduriri'!$J$2:$J$1048576,"&gt;="&amp;$A112,'acorduri de mediu impaduriri'!$J$2:$J$1048576,"&lt;"&amp;EDATE($A112,1),'acorduri de mediu impaduriri'!$A$2:$A$1048576,IF($B$3="Toată țara","&lt;&gt;""",$B$3)))</f>
        <v/>
      </c>
      <c r="E112" t="str">
        <f t="shared" si="6"/>
        <v/>
      </c>
      <c r="G112" t="str">
        <f t="shared" si="0"/>
        <v/>
      </c>
      <c r="H112" t="str">
        <f t="shared" si="1"/>
        <v/>
      </c>
      <c r="I112" t="str">
        <f t="shared" si="2"/>
        <v/>
      </c>
      <c r="J112" t="str">
        <f t="shared" si="3"/>
        <v/>
      </c>
    </row>
    <row r="113" spans="1:10" x14ac:dyDescent="0.3">
      <c r="A113" s="30" t="str">
        <f t="shared" si="4"/>
        <v/>
      </c>
      <c r="B113" t="str">
        <f>IF($A113="","",SUMIFS('acorduri de mediu impaduriri'!$C$2:$C$1048576,'acorduri de mediu impaduriri'!$I$2:$I$1048576,"&gt;="&amp;$A113,'acorduri de mediu impaduriri'!$I$2:$I$1048576,"&lt;"&amp;EDATE($A113,1),'acorduri de mediu impaduriri'!$A$2:$A$1048576,IF($B$3="Toată țara","&lt;&gt;""",$B$3)))</f>
        <v/>
      </c>
      <c r="C113" t="str">
        <f t="shared" si="5"/>
        <v/>
      </c>
      <c r="D113" t="str">
        <f>IF($A113="","",SUMIFS('acorduri de mediu impaduriri'!$C$2:$C$1048576,'acorduri de mediu impaduriri'!$J$2:$J$1048576,"&gt;="&amp;$A113,'acorduri de mediu impaduriri'!$J$2:$J$1048576,"&lt;"&amp;EDATE($A113,1),'acorduri de mediu impaduriri'!$A$2:$A$1048576,IF($B$3="Toată țara","&lt;&gt;""",$B$3)))</f>
        <v/>
      </c>
      <c r="E113" t="str">
        <f t="shared" si="6"/>
        <v/>
      </c>
      <c r="G113" t="str">
        <f t="shared" si="0"/>
        <v/>
      </c>
      <c r="H113" t="str">
        <f t="shared" si="1"/>
        <v/>
      </c>
      <c r="I113" t="str">
        <f t="shared" si="2"/>
        <v/>
      </c>
      <c r="J113" t="str">
        <f t="shared" si="3"/>
        <v/>
      </c>
    </row>
    <row r="114" spans="1:10" x14ac:dyDescent="0.3">
      <c r="A114" s="30" t="str">
        <f t="shared" si="4"/>
        <v/>
      </c>
      <c r="B114" t="str">
        <f>IF($A114="","",SUMIFS('acorduri de mediu impaduriri'!$C$2:$C$1048576,'acorduri de mediu impaduriri'!$I$2:$I$1048576,"&gt;="&amp;$A114,'acorduri de mediu impaduriri'!$I$2:$I$1048576,"&lt;"&amp;EDATE($A114,1),'acorduri de mediu impaduriri'!$A$2:$A$1048576,IF($B$3="Toată țara","&lt;&gt;""",$B$3)))</f>
        <v/>
      </c>
      <c r="C114" t="str">
        <f t="shared" si="5"/>
        <v/>
      </c>
      <c r="D114" t="str">
        <f>IF($A114="","",SUMIFS('acorduri de mediu impaduriri'!$C$2:$C$1048576,'acorduri de mediu impaduriri'!$J$2:$J$1048576,"&gt;="&amp;$A114,'acorduri de mediu impaduriri'!$J$2:$J$1048576,"&lt;"&amp;EDATE($A114,1),'acorduri de mediu impaduriri'!$A$2:$A$1048576,IF($B$3="Toată țara","&lt;&gt;""",$B$3)))</f>
        <v/>
      </c>
      <c r="E114" t="str">
        <f t="shared" si="6"/>
        <v/>
      </c>
      <c r="G114" t="str">
        <f t="shared" si="0"/>
        <v/>
      </c>
      <c r="H114" t="str">
        <f t="shared" si="1"/>
        <v/>
      </c>
      <c r="I114" t="str">
        <f t="shared" si="2"/>
        <v/>
      </c>
      <c r="J114" t="str">
        <f t="shared" si="3"/>
        <v/>
      </c>
    </row>
    <row r="115" spans="1:10" x14ac:dyDescent="0.3">
      <c r="A115" s="30" t="str">
        <f t="shared" si="4"/>
        <v/>
      </c>
      <c r="B115" t="str">
        <f>IF($A115="","",SUMIFS('acorduri de mediu impaduriri'!$C$2:$C$1048576,'acorduri de mediu impaduriri'!$I$2:$I$1048576,"&gt;="&amp;$A115,'acorduri de mediu impaduriri'!$I$2:$I$1048576,"&lt;"&amp;EDATE($A115,1),'acorduri de mediu impaduriri'!$A$2:$A$1048576,IF($B$3="Toată țara","&lt;&gt;""",$B$3)))</f>
        <v/>
      </c>
      <c r="C115" t="str">
        <f t="shared" si="5"/>
        <v/>
      </c>
      <c r="D115" t="str">
        <f>IF($A115="","",SUMIFS('acorduri de mediu impaduriri'!$C$2:$C$1048576,'acorduri de mediu impaduriri'!$J$2:$J$1048576,"&gt;="&amp;$A115,'acorduri de mediu impaduriri'!$J$2:$J$1048576,"&lt;"&amp;EDATE($A115,1),'acorduri de mediu impaduriri'!$A$2:$A$1048576,IF($B$3="Toată țara","&lt;&gt;""",$B$3)))</f>
        <v/>
      </c>
      <c r="E115" t="str">
        <f t="shared" si="6"/>
        <v/>
      </c>
      <c r="G115" t="str">
        <f t="shared" si="0"/>
        <v/>
      </c>
      <c r="H115" t="str">
        <f t="shared" si="1"/>
        <v/>
      </c>
      <c r="I115" t="str">
        <f t="shared" si="2"/>
        <v/>
      </c>
      <c r="J115" t="str">
        <f t="shared" si="3"/>
        <v/>
      </c>
    </row>
    <row r="116" spans="1:10" x14ac:dyDescent="0.3">
      <c r="A116" s="30" t="str">
        <f t="shared" si="4"/>
        <v/>
      </c>
      <c r="B116" t="str">
        <f>IF($A116="","",SUMIFS('acorduri de mediu impaduriri'!$C$2:$C$1048576,'acorduri de mediu impaduriri'!$I$2:$I$1048576,"&gt;="&amp;$A116,'acorduri de mediu impaduriri'!$I$2:$I$1048576,"&lt;"&amp;EDATE($A116,1),'acorduri de mediu impaduriri'!$A$2:$A$1048576,IF($B$3="Toată țara","&lt;&gt;""",$B$3)))</f>
        <v/>
      </c>
      <c r="C116" t="str">
        <f t="shared" si="5"/>
        <v/>
      </c>
      <c r="D116" t="str">
        <f>IF($A116="","",SUMIFS('acorduri de mediu impaduriri'!$C$2:$C$1048576,'acorduri de mediu impaduriri'!$J$2:$J$1048576,"&gt;="&amp;$A116,'acorduri de mediu impaduriri'!$J$2:$J$1048576,"&lt;"&amp;EDATE($A116,1),'acorduri de mediu impaduriri'!$A$2:$A$1048576,IF($B$3="Toată țara","&lt;&gt;""",$B$3)))</f>
        <v/>
      </c>
      <c r="E116" t="str">
        <f t="shared" si="6"/>
        <v/>
      </c>
      <c r="G116" t="str">
        <f t="shared" si="0"/>
        <v/>
      </c>
      <c r="H116" t="str">
        <f t="shared" si="1"/>
        <v/>
      </c>
      <c r="I116" t="str">
        <f t="shared" si="2"/>
        <v/>
      </c>
      <c r="J116" t="str">
        <f t="shared" si="3"/>
        <v/>
      </c>
    </row>
    <row r="117" spans="1:10" x14ac:dyDescent="0.3">
      <c r="A117" s="30" t="str">
        <f t="shared" si="4"/>
        <v/>
      </c>
      <c r="B117" t="str">
        <f>IF($A117="","",SUMIFS('acorduri de mediu impaduriri'!$C$2:$C$1048576,'acorduri de mediu impaduriri'!$I$2:$I$1048576,"&gt;="&amp;$A117,'acorduri de mediu impaduriri'!$I$2:$I$1048576,"&lt;"&amp;EDATE($A117,1),'acorduri de mediu impaduriri'!$A$2:$A$1048576,IF($B$3="Toată țara","&lt;&gt;""",$B$3)))</f>
        <v/>
      </c>
      <c r="C117" t="str">
        <f t="shared" si="5"/>
        <v/>
      </c>
      <c r="D117" t="str">
        <f>IF($A117="","",SUMIFS('acorduri de mediu impaduriri'!$C$2:$C$1048576,'acorduri de mediu impaduriri'!$J$2:$J$1048576,"&gt;="&amp;$A117,'acorduri de mediu impaduriri'!$J$2:$J$1048576,"&lt;"&amp;EDATE($A117,1),'acorduri de mediu impaduriri'!$A$2:$A$1048576,IF($B$3="Toată țara","&lt;&gt;""",$B$3)))</f>
        <v/>
      </c>
      <c r="E117" t="str">
        <f t="shared" si="6"/>
        <v/>
      </c>
      <c r="G117" t="str">
        <f t="shared" si="0"/>
        <v/>
      </c>
      <c r="H117" t="str">
        <f t="shared" si="1"/>
        <v/>
      </c>
      <c r="I117" t="str">
        <f t="shared" si="2"/>
        <v/>
      </c>
      <c r="J117" t="str">
        <f t="shared" si="3"/>
        <v/>
      </c>
    </row>
    <row r="118" spans="1:10" x14ac:dyDescent="0.3">
      <c r="A118" s="30" t="str">
        <f t="shared" si="4"/>
        <v/>
      </c>
      <c r="B118" t="str">
        <f>IF($A118="","",SUMIFS('acorduri de mediu impaduriri'!$C$2:$C$1048576,'acorduri de mediu impaduriri'!$I$2:$I$1048576,"&gt;="&amp;$A118,'acorduri de mediu impaduriri'!$I$2:$I$1048576,"&lt;"&amp;EDATE($A118,1),'acorduri de mediu impaduriri'!$A$2:$A$1048576,IF($B$3="Toată țara","&lt;&gt;""",$B$3)))</f>
        <v/>
      </c>
      <c r="C118" t="str">
        <f t="shared" si="5"/>
        <v/>
      </c>
      <c r="D118" t="str">
        <f>IF($A118="","",SUMIFS('acorduri de mediu impaduriri'!$C$2:$C$1048576,'acorduri de mediu impaduriri'!$J$2:$J$1048576,"&gt;="&amp;$A118,'acorduri de mediu impaduriri'!$J$2:$J$1048576,"&lt;"&amp;EDATE($A118,1),'acorduri de mediu impaduriri'!$A$2:$A$1048576,IF($B$3="Toată țara","&lt;&gt;""",$B$3)))</f>
        <v/>
      </c>
      <c r="E118" t="str">
        <f t="shared" si="6"/>
        <v/>
      </c>
      <c r="G118" t="str">
        <f t="shared" si="0"/>
        <v/>
      </c>
      <c r="H118" t="str">
        <f t="shared" si="1"/>
        <v/>
      </c>
      <c r="I118" t="str">
        <f t="shared" si="2"/>
        <v/>
      </c>
      <c r="J118" t="str">
        <f t="shared" si="3"/>
        <v/>
      </c>
    </row>
    <row r="119" spans="1:10" x14ac:dyDescent="0.3">
      <c r="A119" s="30" t="str">
        <f t="shared" si="4"/>
        <v/>
      </c>
      <c r="B119" t="str">
        <f>IF($A119="","",SUMIFS('acorduri de mediu impaduriri'!$C$2:$C$1048576,'acorduri de mediu impaduriri'!$I$2:$I$1048576,"&gt;="&amp;$A119,'acorduri de mediu impaduriri'!$I$2:$I$1048576,"&lt;"&amp;EDATE($A119,1),'acorduri de mediu impaduriri'!$A$2:$A$1048576,IF($B$3="Toată țara","&lt;&gt;""",$B$3)))</f>
        <v/>
      </c>
      <c r="C119" t="str">
        <f t="shared" si="5"/>
        <v/>
      </c>
      <c r="D119" t="str">
        <f>IF($A119="","",SUMIFS('acorduri de mediu impaduriri'!$C$2:$C$1048576,'acorduri de mediu impaduriri'!$J$2:$J$1048576,"&gt;="&amp;$A119,'acorduri de mediu impaduriri'!$J$2:$J$1048576,"&lt;"&amp;EDATE($A119,1),'acorduri de mediu impaduriri'!$A$2:$A$1048576,IF($B$3="Toată țara","&lt;&gt;""",$B$3)))</f>
        <v/>
      </c>
      <c r="E119" t="str">
        <f t="shared" si="6"/>
        <v/>
      </c>
      <c r="G119" t="str">
        <f t="shared" si="0"/>
        <v/>
      </c>
      <c r="H119" t="str">
        <f t="shared" si="1"/>
        <v/>
      </c>
      <c r="I119" t="str">
        <f t="shared" si="2"/>
        <v/>
      </c>
      <c r="J119" t="str">
        <f t="shared" si="3"/>
        <v/>
      </c>
    </row>
    <row r="120" spans="1:10" x14ac:dyDescent="0.3">
      <c r="A120" s="30" t="str">
        <f t="shared" si="4"/>
        <v/>
      </c>
      <c r="B120" t="str">
        <f>IF($A120="","",SUMIFS('acorduri de mediu impaduriri'!$C$2:$C$1048576,'acorduri de mediu impaduriri'!$I$2:$I$1048576,"&gt;="&amp;$A120,'acorduri de mediu impaduriri'!$I$2:$I$1048576,"&lt;"&amp;EDATE($A120,1),'acorduri de mediu impaduriri'!$A$2:$A$1048576,IF($B$3="Toată țara","&lt;&gt;""",$B$3)))</f>
        <v/>
      </c>
      <c r="C120" t="str">
        <f t="shared" si="5"/>
        <v/>
      </c>
      <c r="D120" t="str">
        <f>IF($A120="","",SUMIFS('acorduri de mediu impaduriri'!$C$2:$C$1048576,'acorduri de mediu impaduriri'!$J$2:$J$1048576,"&gt;="&amp;$A120,'acorduri de mediu impaduriri'!$J$2:$J$1048576,"&lt;"&amp;EDATE($A120,1),'acorduri de mediu impaduriri'!$A$2:$A$1048576,IF($B$3="Toată țara","&lt;&gt;""",$B$3)))</f>
        <v/>
      </c>
      <c r="E120" t="str">
        <f t="shared" si="6"/>
        <v/>
      </c>
      <c r="G120" t="str">
        <f t="shared" si="0"/>
        <v/>
      </c>
      <c r="H120" t="str">
        <f t="shared" si="1"/>
        <v/>
      </c>
      <c r="I120" t="str">
        <f t="shared" si="2"/>
        <v/>
      </c>
      <c r="J120" t="str">
        <f t="shared" si="3"/>
        <v/>
      </c>
    </row>
    <row r="121" spans="1:10" x14ac:dyDescent="0.3">
      <c r="A121" s="30" t="str">
        <f t="shared" si="4"/>
        <v/>
      </c>
      <c r="B121" t="str">
        <f>IF($A121="","",SUMIFS('acorduri de mediu impaduriri'!$C$2:$C$1048576,'acorduri de mediu impaduriri'!$I$2:$I$1048576,"&gt;="&amp;$A121,'acorduri de mediu impaduriri'!$I$2:$I$1048576,"&lt;"&amp;EDATE($A121,1),'acorduri de mediu impaduriri'!$A$2:$A$1048576,IF($B$3="Toată țara","&lt;&gt;""",$B$3)))</f>
        <v/>
      </c>
      <c r="C121" t="str">
        <f t="shared" si="5"/>
        <v/>
      </c>
      <c r="D121" t="str">
        <f>IF($A121="","",SUMIFS('acorduri de mediu impaduriri'!$C$2:$C$1048576,'acorduri de mediu impaduriri'!$J$2:$J$1048576,"&gt;="&amp;$A121,'acorduri de mediu impaduriri'!$J$2:$J$1048576,"&lt;"&amp;EDATE($A121,1),'acorduri de mediu impaduriri'!$A$2:$A$1048576,IF($B$3="Toată țara","&lt;&gt;""",$B$3)))</f>
        <v/>
      </c>
      <c r="E121" t="str">
        <f t="shared" si="6"/>
        <v/>
      </c>
      <c r="G121" t="str">
        <f t="shared" si="0"/>
        <v/>
      </c>
      <c r="H121" t="str">
        <f t="shared" si="1"/>
        <v/>
      </c>
      <c r="I121" t="str">
        <f t="shared" si="2"/>
        <v/>
      </c>
      <c r="J121" t="str">
        <f t="shared" si="3"/>
        <v/>
      </c>
    </row>
    <row r="122" spans="1:10" x14ac:dyDescent="0.3">
      <c r="A122" s="30" t="str">
        <f t="shared" si="4"/>
        <v/>
      </c>
      <c r="B122" t="str">
        <f>IF($A122="","",SUMIFS('acorduri de mediu impaduriri'!$C$2:$C$1048576,'acorduri de mediu impaduriri'!$I$2:$I$1048576,"&gt;="&amp;$A122,'acorduri de mediu impaduriri'!$I$2:$I$1048576,"&lt;"&amp;EDATE($A122,1),'acorduri de mediu impaduriri'!$A$2:$A$1048576,IF($B$3="Toată țara","&lt;&gt;""",$B$3)))</f>
        <v/>
      </c>
      <c r="C122" t="str">
        <f t="shared" si="5"/>
        <v/>
      </c>
      <c r="D122" t="str">
        <f>IF($A122="","",SUMIFS('acorduri de mediu impaduriri'!$C$2:$C$1048576,'acorduri de mediu impaduriri'!$J$2:$J$1048576,"&gt;="&amp;$A122,'acorduri de mediu impaduriri'!$J$2:$J$1048576,"&lt;"&amp;EDATE($A122,1),'acorduri de mediu impaduriri'!$A$2:$A$1048576,IF($B$3="Toată țara","&lt;&gt;""",$B$3)))</f>
        <v/>
      </c>
      <c r="E122" t="str">
        <f t="shared" si="6"/>
        <v/>
      </c>
      <c r="G122" t="str">
        <f t="shared" si="0"/>
        <v/>
      </c>
      <c r="H122" t="str">
        <f t="shared" si="1"/>
        <v/>
      </c>
      <c r="I122" t="str">
        <f t="shared" si="2"/>
        <v/>
      </c>
      <c r="J122" t="str">
        <f t="shared" si="3"/>
        <v/>
      </c>
    </row>
    <row r="123" spans="1:10" x14ac:dyDescent="0.3">
      <c r="A123" s="30" t="str">
        <f t="shared" si="4"/>
        <v/>
      </c>
      <c r="B123" t="str">
        <f>IF($A123="","",SUMIFS('acorduri de mediu impaduriri'!$C$2:$C$1048576,'acorduri de mediu impaduriri'!$I$2:$I$1048576,"&gt;="&amp;$A123,'acorduri de mediu impaduriri'!$I$2:$I$1048576,"&lt;"&amp;EDATE($A123,1),'acorduri de mediu impaduriri'!$A$2:$A$1048576,IF($B$3="Toată țara","&lt;&gt;""",$B$3)))</f>
        <v/>
      </c>
      <c r="C123" t="str">
        <f t="shared" si="5"/>
        <v/>
      </c>
      <c r="D123" t="str">
        <f>IF($A123="","",SUMIFS('acorduri de mediu impaduriri'!$C$2:$C$1048576,'acorduri de mediu impaduriri'!$J$2:$J$1048576,"&gt;="&amp;$A123,'acorduri de mediu impaduriri'!$J$2:$J$1048576,"&lt;"&amp;EDATE($A123,1),'acorduri de mediu impaduriri'!$A$2:$A$1048576,IF($B$3="Toată țara","&lt;&gt;""",$B$3)))</f>
        <v/>
      </c>
      <c r="E123" t="str">
        <f t="shared" si="6"/>
        <v/>
      </c>
      <c r="G123" t="str">
        <f t="shared" si="0"/>
        <v/>
      </c>
      <c r="H123" t="str">
        <f t="shared" si="1"/>
        <v/>
      </c>
      <c r="I123" t="str">
        <f t="shared" si="2"/>
        <v/>
      </c>
      <c r="J123" t="str">
        <f t="shared" si="3"/>
        <v/>
      </c>
    </row>
    <row r="124" spans="1:10" x14ac:dyDescent="0.3">
      <c r="A124" s="30" t="str">
        <f t="shared" si="4"/>
        <v/>
      </c>
      <c r="B124" t="str">
        <f>IF($A124="","",SUMIFS('acorduri de mediu impaduriri'!$C$2:$C$1048576,'acorduri de mediu impaduriri'!$I$2:$I$1048576,"&gt;="&amp;$A124,'acorduri de mediu impaduriri'!$I$2:$I$1048576,"&lt;"&amp;EDATE($A124,1),'acorduri de mediu impaduriri'!$A$2:$A$1048576,IF($B$3="Toată țara","&lt;&gt;""",$B$3)))</f>
        <v/>
      </c>
      <c r="C124" t="str">
        <f t="shared" si="5"/>
        <v/>
      </c>
      <c r="D124" t="str">
        <f>IF($A124="","",SUMIFS('acorduri de mediu impaduriri'!$C$2:$C$1048576,'acorduri de mediu impaduriri'!$J$2:$J$1048576,"&gt;="&amp;$A124,'acorduri de mediu impaduriri'!$J$2:$J$1048576,"&lt;"&amp;EDATE($A124,1),'acorduri de mediu impaduriri'!$A$2:$A$1048576,IF($B$3="Toată țara","&lt;&gt;""",$B$3)))</f>
        <v/>
      </c>
      <c r="E124" t="str">
        <f t="shared" si="6"/>
        <v/>
      </c>
      <c r="G124" t="str">
        <f t="shared" si="0"/>
        <v/>
      </c>
      <c r="H124" t="str">
        <f t="shared" si="1"/>
        <v/>
      </c>
      <c r="I124" t="str">
        <f t="shared" si="2"/>
        <v/>
      </c>
      <c r="J124" t="str">
        <f t="shared" si="3"/>
        <v/>
      </c>
    </row>
    <row r="125" spans="1:10" x14ac:dyDescent="0.3">
      <c r="A125" s="30" t="str">
        <f t="shared" si="4"/>
        <v/>
      </c>
      <c r="B125" t="str">
        <f>IF($A125="","",SUMIFS('acorduri de mediu impaduriri'!$C$2:$C$1048576,'acorduri de mediu impaduriri'!$I$2:$I$1048576,"&gt;="&amp;$A125,'acorduri de mediu impaduriri'!$I$2:$I$1048576,"&lt;"&amp;EDATE($A125,1),'acorduri de mediu impaduriri'!$A$2:$A$1048576,IF($B$3="Toată țara","&lt;&gt;""",$B$3)))</f>
        <v/>
      </c>
      <c r="C125" t="str">
        <f t="shared" si="5"/>
        <v/>
      </c>
      <c r="D125" t="str">
        <f>IF($A125="","",SUMIFS('acorduri de mediu impaduriri'!$C$2:$C$1048576,'acorduri de mediu impaduriri'!$J$2:$J$1048576,"&gt;="&amp;$A125,'acorduri de mediu impaduriri'!$J$2:$J$1048576,"&lt;"&amp;EDATE($A125,1),'acorduri de mediu impaduriri'!$A$2:$A$1048576,IF($B$3="Toată țara","&lt;&gt;""",$B$3)))</f>
        <v/>
      </c>
      <c r="E125" t="str">
        <f t="shared" si="6"/>
        <v/>
      </c>
      <c r="G125" t="str">
        <f t="shared" si="0"/>
        <v/>
      </c>
      <c r="H125" t="str">
        <f t="shared" si="1"/>
        <v/>
      </c>
      <c r="I125" t="str">
        <f t="shared" si="2"/>
        <v/>
      </c>
      <c r="J125" t="str">
        <f t="shared" si="3"/>
        <v/>
      </c>
    </row>
    <row r="126" spans="1:10" x14ac:dyDescent="0.3">
      <c r="A126" s="30" t="str">
        <f t="shared" si="4"/>
        <v/>
      </c>
      <c r="B126" t="str">
        <f>IF($A126="","",SUMIFS('acorduri de mediu impaduriri'!$C$2:$C$1048576,'acorduri de mediu impaduriri'!$I$2:$I$1048576,"&gt;="&amp;$A126,'acorduri de mediu impaduriri'!$I$2:$I$1048576,"&lt;"&amp;EDATE($A126,1),'acorduri de mediu impaduriri'!$A$2:$A$1048576,IF($B$3="Toată țara","&lt;&gt;""",$B$3)))</f>
        <v/>
      </c>
      <c r="C126" t="str">
        <f t="shared" si="5"/>
        <v/>
      </c>
      <c r="D126" t="str">
        <f>IF($A126="","",SUMIFS('acorduri de mediu impaduriri'!$C$2:$C$1048576,'acorduri de mediu impaduriri'!$J$2:$J$1048576,"&gt;="&amp;$A126,'acorduri de mediu impaduriri'!$J$2:$J$1048576,"&lt;"&amp;EDATE($A126,1),'acorduri de mediu impaduriri'!$A$2:$A$1048576,IF($B$3="Toată țara","&lt;&gt;""",$B$3)))</f>
        <v/>
      </c>
      <c r="E126" t="str">
        <f t="shared" si="6"/>
        <v/>
      </c>
      <c r="G126" t="str">
        <f t="shared" ref="G126:G189" si="8">IF($A126="","",IF($B$6="Ascunde",NA(),B126))</f>
        <v/>
      </c>
      <c r="H126" t="str">
        <f t="shared" ref="H126:H189" si="9">IF($A126="","",IF($B$7="Ascunde",NA(),C126))</f>
        <v/>
      </c>
      <c r="I126" t="str">
        <f t="shared" ref="I126:I189" si="10">IF($A126="","",IF($B$8="Ascunde",NA(),D126))</f>
        <v/>
      </c>
      <c r="J126" t="str">
        <f t="shared" ref="J126:J189" si="11">IF($A126="","",IF($B$9="Ascunde",NA(),E126))</f>
        <v/>
      </c>
    </row>
    <row r="127" spans="1:10" x14ac:dyDescent="0.3">
      <c r="A127" s="30" t="str">
        <f t="shared" ref="A127:A190" si="12">IF(A126="","",IF(EDATE(A126,1)&gt;$B$60,"",EDATE(A126,1)))</f>
        <v/>
      </c>
      <c r="B127" t="str">
        <f>IF($A127="","",SUMIFS('acorduri de mediu impaduriri'!$C$2:$C$1048576,'acorduri de mediu impaduriri'!$I$2:$I$1048576,"&gt;="&amp;$A127,'acorduri de mediu impaduriri'!$I$2:$I$1048576,"&lt;"&amp;EDATE($A127,1),'acorduri de mediu impaduriri'!$A$2:$A$1048576,IF($B$3="Toată țara","&lt;&gt;""",$B$3)))</f>
        <v/>
      </c>
      <c r="C127" t="str">
        <f t="shared" ref="C127:C190" si="13">IF(OR($A127="",B127=""),"",C126+B127)</f>
        <v/>
      </c>
      <c r="D127" t="str">
        <f>IF($A127="","",SUMIFS('acorduri de mediu impaduriri'!$C$2:$C$1048576,'acorduri de mediu impaduriri'!$J$2:$J$1048576,"&gt;="&amp;$A127,'acorduri de mediu impaduriri'!$J$2:$J$1048576,"&lt;"&amp;EDATE($A127,1),'acorduri de mediu impaduriri'!$A$2:$A$1048576,IF($B$3="Toată țara","&lt;&gt;""",$B$3)))</f>
        <v/>
      </c>
      <c r="E127" t="str">
        <f t="shared" ref="E127:E190" si="14">IF(OR($A127="",D127=""),"",E126+D127)</f>
        <v/>
      </c>
      <c r="G127" t="str">
        <f t="shared" si="8"/>
        <v/>
      </c>
      <c r="H127" t="str">
        <f t="shared" si="9"/>
        <v/>
      </c>
      <c r="I127" t="str">
        <f t="shared" si="10"/>
        <v/>
      </c>
      <c r="J127" t="str">
        <f t="shared" si="11"/>
        <v/>
      </c>
    </row>
    <row r="128" spans="1:10" x14ac:dyDescent="0.3">
      <c r="A128" s="30" t="str">
        <f t="shared" si="12"/>
        <v/>
      </c>
      <c r="B128" t="str">
        <f>IF($A128="","",SUMIFS('acorduri de mediu impaduriri'!$C$2:$C$1048576,'acorduri de mediu impaduriri'!$I$2:$I$1048576,"&gt;="&amp;$A128,'acorduri de mediu impaduriri'!$I$2:$I$1048576,"&lt;"&amp;EDATE($A128,1),'acorduri de mediu impaduriri'!$A$2:$A$1048576,IF($B$3="Toată țara","&lt;&gt;""",$B$3)))</f>
        <v/>
      </c>
      <c r="C128" t="str">
        <f t="shared" si="13"/>
        <v/>
      </c>
      <c r="D128" t="str">
        <f>IF($A128="","",SUMIFS('acorduri de mediu impaduriri'!$C$2:$C$1048576,'acorduri de mediu impaduriri'!$J$2:$J$1048576,"&gt;="&amp;$A128,'acorduri de mediu impaduriri'!$J$2:$J$1048576,"&lt;"&amp;EDATE($A128,1),'acorduri de mediu impaduriri'!$A$2:$A$1048576,IF($B$3="Toată țara","&lt;&gt;""",$B$3)))</f>
        <v/>
      </c>
      <c r="E128" t="str">
        <f t="shared" si="14"/>
        <v/>
      </c>
      <c r="G128" t="str">
        <f t="shared" si="8"/>
        <v/>
      </c>
      <c r="H128" t="str">
        <f t="shared" si="9"/>
        <v/>
      </c>
      <c r="I128" t="str">
        <f t="shared" si="10"/>
        <v/>
      </c>
      <c r="J128" t="str">
        <f t="shared" si="11"/>
        <v/>
      </c>
    </row>
    <row r="129" spans="1:10" x14ac:dyDescent="0.3">
      <c r="A129" s="30" t="str">
        <f t="shared" si="12"/>
        <v/>
      </c>
      <c r="B129" t="str">
        <f>IF($A129="","",SUMIFS('acorduri de mediu impaduriri'!$C$2:$C$1048576,'acorduri de mediu impaduriri'!$I$2:$I$1048576,"&gt;="&amp;$A129,'acorduri de mediu impaduriri'!$I$2:$I$1048576,"&lt;"&amp;EDATE($A129,1),'acorduri de mediu impaduriri'!$A$2:$A$1048576,IF($B$3="Toată țara","&lt;&gt;""",$B$3)))</f>
        <v/>
      </c>
      <c r="C129" t="str">
        <f t="shared" si="13"/>
        <v/>
      </c>
      <c r="D129" t="str">
        <f>IF($A129="","",SUMIFS('acorduri de mediu impaduriri'!$C$2:$C$1048576,'acorduri de mediu impaduriri'!$J$2:$J$1048576,"&gt;="&amp;$A129,'acorduri de mediu impaduriri'!$J$2:$J$1048576,"&lt;"&amp;EDATE($A129,1),'acorduri de mediu impaduriri'!$A$2:$A$1048576,IF($B$3="Toată țara","&lt;&gt;""",$B$3)))</f>
        <v/>
      </c>
      <c r="E129" t="str">
        <f t="shared" si="14"/>
        <v/>
      </c>
      <c r="G129" t="str">
        <f t="shared" si="8"/>
        <v/>
      </c>
      <c r="H129" t="str">
        <f t="shared" si="9"/>
        <v/>
      </c>
      <c r="I129" t="str">
        <f t="shared" si="10"/>
        <v/>
      </c>
      <c r="J129" t="str">
        <f t="shared" si="11"/>
        <v/>
      </c>
    </row>
    <row r="130" spans="1:10" x14ac:dyDescent="0.3">
      <c r="A130" s="30" t="str">
        <f t="shared" si="12"/>
        <v/>
      </c>
      <c r="B130" t="str">
        <f>IF($A130="","",SUMIFS('acorduri de mediu impaduriri'!$C$2:$C$1048576,'acorduri de mediu impaduriri'!$I$2:$I$1048576,"&gt;="&amp;$A130,'acorduri de mediu impaduriri'!$I$2:$I$1048576,"&lt;"&amp;EDATE($A130,1),'acorduri de mediu impaduriri'!$A$2:$A$1048576,IF($B$3="Toată țara","&lt;&gt;""",$B$3)))</f>
        <v/>
      </c>
      <c r="C130" t="str">
        <f t="shared" si="13"/>
        <v/>
      </c>
      <c r="D130" t="str">
        <f>IF($A130="","",SUMIFS('acorduri de mediu impaduriri'!$C$2:$C$1048576,'acorduri de mediu impaduriri'!$J$2:$J$1048576,"&gt;="&amp;$A130,'acorduri de mediu impaduriri'!$J$2:$J$1048576,"&lt;"&amp;EDATE($A130,1),'acorduri de mediu impaduriri'!$A$2:$A$1048576,IF($B$3="Toată țara","&lt;&gt;""",$B$3)))</f>
        <v/>
      </c>
      <c r="E130" t="str">
        <f t="shared" si="14"/>
        <v/>
      </c>
      <c r="G130" t="str">
        <f t="shared" si="8"/>
        <v/>
      </c>
      <c r="H130" t="str">
        <f t="shared" si="9"/>
        <v/>
      </c>
      <c r="I130" t="str">
        <f t="shared" si="10"/>
        <v/>
      </c>
      <c r="J130" t="str">
        <f t="shared" si="11"/>
        <v/>
      </c>
    </row>
    <row r="131" spans="1:10" x14ac:dyDescent="0.3">
      <c r="A131" s="30" t="str">
        <f t="shared" si="12"/>
        <v/>
      </c>
      <c r="B131" t="str">
        <f>IF($A131="","",SUMIFS('acorduri de mediu impaduriri'!$C$2:$C$1048576,'acorduri de mediu impaduriri'!$I$2:$I$1048576,"&gt;="&amp;$A131,'acorduri de mediu impaduriri'!$I$2:$I$1048576,"&lt;"&amp;EDATE($A131,1),'acorduri de mediu impaduriri'!$A$2:$A$1048576,IF($B$3="Toată țara","&lt;&gt;""",$B$3)))</f>
        <v/>
      </c>
      <c r="C131" t="str">
        <f t="shared" si="13"/>
        <v/>
      </c>
      <c r="D131" t="str">
        <f>IF($A131="","",SUMIFS('acorduri de mediu impaduriri'!$C$2:$C$1048576,'acorduri de mediu impaduriri'!$J$2:$J$1048576,"&gt;="&amp;$A131,'acorduri de mediu impaduriri'!$J$2:$J$1048576,"&lt;"&amp;EDATE($A131,1),'acorduri de mediu impaduriri'!$A$2:$A$1048576,IF($B$3="Toată țara","&lt;&gt;""",$B$3)))</f>
        <v/>
      </c>
      <c r="E131" t="str">
        <f t="shared" si="14"/>
        <v/>
      </c>
      <c r="G131" t="str">
        <f t="shared" si="8"/>
        <v/>
      </c>
      <c r="H131" t="str">
        <f t="shared" si="9"/>
        <v/>
      </c>
      <c r="I131" t="str">
        <f t="shared" si="10"/>
        <v/>
      </c>
      <c r="J131" t="str">
        <f t="shared" si="11"/>
        <v/>
      </c>
    </row>
    <row r="132" spans="1:10" x14ac:dyDescent="0.3">
      <c r="A132" s="30" t="str">
        <f t="shared" si="12"/>
        <v/>
      </c>
      <c r="B132" t="str">
        <f>IF($A132="","",SUMIFS('acorduri de mediu impaduriri'!$C$2:$C$1048576,'acorduri de mediu impaduriri'!$I$2:$I$1048576,"&gt;="&amp;$A132,'acorduri de mediu impaduriri'!$I$2:$I$1048576,"&lt;"&amp;EDATE($A132,1),'acorduri de mediu impaduriri'!$A$2:$A$1048576,IF($B$3="Toată țara","&lt;&gt;""",$B$3)))</f>
        <v/>
      </c>
      <c r="C132" t="str">
        <f t="shared" si="13"/>
        <v/>
      </c>
      <c r="D132" t="str">
        <f>IF($A132="","",SUMIFS('acorduri de mediu impaduriri'!$C$2:$C$1048576,'acorduri de mediu impaduriri'!$J$2:$J$1048576,"&gt;="&amp;$A132,'acorduri de mediu impaduriri'!$J$2:$J$1048576,"&lt;"&amp;EDATE($A132,1),'acorduri de mediu impaduriri'!$A$2:$A$1048576,IF($B$3="Toată țara","&lt;&gt;""",$B$3)))</f>
        <v/>
      </c>
      <c r="E132" t="str">
        <f t="shared" si="14"/>
        <v/>
      </c>
      <c r="G132" t="str">
        <f t="shared" si="8"/>
        <v/>
      </c>
      <c r="H132" t="str">
        <f t="shared" si="9"/>
        <v/>
      </c>
      <c r="I132" t="str">
        <f t="shared" si="10"/>
        <v/>
      </c>
      <c r="J132" t="str">
        <f t="shared" si="11"/>
        <v/>
      </c>
    </row>
    <row r="133" spans="1:10" x14ac:dyDescent="0.3">
      <c r="A133" s="30" t="str">
        <f t="shared" si="12"/>
        <v/>
      </c>
      <c r="B133" t="str">
        <f>IF($A133="","",SUMIFS('acorduri de mediu impaduriri'!$C$2:$C$1048576,'acorduri de mediu impaduriri'!$I$2:$I$1048576,"&gt;="&amp;$A133,'acorduri de mediu impaduriri'!$I$2:$I$1048576,"&lt;"&amp;EDATE($A133,1),'acorduri de mediu impaduriri'!$A$2:$A$1048576,IF($B$3="Toată țara","&lt;&gt;""",$B$3)))</f>
        <v/>
      </c>
      <c r="C133" t="str">
        <f t="shared" si="13"/>
        <v/>
      </c>
      <c r="D133" t="str">
        <f>IF($A133="","",SUMIFS('acorduri de mediu impaduriri'!$C$2:$C$1048576,'acorduri de mediu impaduriri'!$J$2:$J$1048576,"&gt;="&amp;$A133,'acorduri de mediu impaduriri'!$J$2:$J$1048576,"&lt;"&amp;EDATE($A133,1),'acorduri de mediu impaduriri'!$A$2:$A$1048576,IF($B$3="Toată țara","&lt;&gt;""",$B$3)))</f>
        <v/>
      </c>
      <c r="E133" t="str">
        <f t="shared" si="14"/>
        <v/>
      </c>
      <c r="G133" t="str">
        <f t="shared" si="8"/>
        <v/>
      </c>
      <c r="H133" t="str">
        <f t="shared" si="9"/>
        <v/>
      </c>
      <c r="I133" t="str">
        <f t="shared" si="10"/>
        <v/>
      </c>
      <c r="J133" t="str">
        <f t="shared" si="11"/>
        <v/>
      </c>
    </row>
    <row r="134" spans="1:10" x14ac:dyDescent="0.3">
      <c r="A134" s="30" t="str">
        <f t="shared" si="12"/>
        <v/>
      </c>
      <c r="B134" t="str">
        <f>IF($A134="","",SUMIFS('acorduri de mediu impaduriri'!$C$2:$C$1048576,'acorduri de mediu impaduriri'!$I$2:$I$1048576,"&gt;="&amp;$A134,'acorduri de mediu impaduriri'!$I$2:$I$1048576,"&lt;"&amp;EDATE($A134,1),'acorduri de mediu impaduriri'!$A$2:$A$1048576,IF($B$3="Toată țara","&lt;&gt;""",$B$3)))</f>
        <v/>
      </c>
      <c r="C134" t="str">
        <f t="shared" si="13"/>
        <v/>
      </c>
      <c r="D134" t="str">
        <f>IF($A134="","",SUMIFS('acorduri de mediu impaduriri'!$C$2:$C$1048576,'acorduri de mediu impaduriri'!$J$2:$J$1048576,"&gt;="&amp;$A134,'acorduri de mediu impaduriri'!$J$2:$J$1048576,"&lt;"&amp;EDATE($A134,1),'acorduri de mediu impaduriri'!$A$2:$A$1048576,IF($B$3="Toată țara","&lt;&gt;""",$B$3)))</f>
        <v/>
      </c>
      <c r="E134" t="str">
        <f t="shared" si="14"/>
        <v/>
      </c>
      <c r="G134" t="str">
        <f t="shared" si="8"/>
        <v/>
      </c>
      <c r="H134" t="str">
        <f t="shared" si="9"/>
        <v/>
      </c>
      <c r="I134" t="str">
        <f t="shared" si="10"/>
        <v/>
      </c>
      <c r="J134" t="str">
        <f t="shared" si="11"/>
        <v/>
      </c>
    </row>
    <row r="135" spans="1:10" x14ac:dyDescent="0.3">
      <c r="A135" s="30" t="str">
        <f t="shared" si="12"/>
        <v/>
      </c>
      <c r="B135" t="str">
        <f>IF($A135="","",SUMIFS('acorduri de mediu impaduriri'!$C$2:$C$1048576,'acorduri de mediu impaduriri'!$I$2:$I$1048576,"&gt;="&amp;$A135,'acorduri de mediu impaduriri'!$I$2:$I$1048576,"&lt;"&amp;EDATE($A135,1),'acorduri de mediu impaduriri'!$A$2:$A$1048576,IF($B$3="Toată țara","&lt;&gt;""",$B$3)))</f>
        <v/>
      </c>
      <c r="C135" t="str">
        <f t="shared" si="13"/>
        <v/>
      </c>
      <c r="D135" t="str">
        <f>IF($A135="","",SUMIFS('acorduri de mediu impaduriri'!$C$2:$C$1048576,'acorduri de mediu impaduriri'!$J$2:$J$1048576,"&gt;="&amp;$A135,'acorduri de mediu impaduriri'!$J$2:$J$1048576,"&lt;"&amp;EDATE($A135,1),'acorduri de mediu impaduriri'!$A$2:$A$1048576,IF($B$3="Toată țara","&lt;&gt;""",$B$3)))</f>
        <v/>
      </c>
      <c r="E135" t="str">
        <f t="shared" si="14"/>
        <v/>
      </c>
      <c r="G135" t="str">
        <f t="shared" si="8"/>
        <v/>
      </c>
      <c r="H135" t="str">
        <f t="shared" si="9"/>
        <v/>
      </c>
      <c r="I135" t="str">
        <f t="shared" si="10"/>
        <v/>
      </c>
      <c r="J135" t="str">
        <f t="shared" si="11"/>
        <v/>
      </c>
    </row>
    <row r="136" spans="1:10" x14ac:dyDescent="0.3">
      <c r="A136" s="30" t="str">
        <f t="shared" si="12"/>
        <v/>
      </c>
      <c r="B136" t="str">
        <f>IF($A136="","",SUMIFS('acorduri de mediu impaduriri'!$C$2:$C$1048576,'acorduri de mediu impaduriri'!$I$2:$I$1048576,"&gt;="&amp;$A136,'acorduri de mediu impaduriri'!$I$2:$I$1048576,"&lt;"&amp;EDATE($A136,1),'acorduri de mediu impaduriri'!$A$2:$A$1048576,IF($B$3="Toată țara","&lt;&gt;""",$B$3)))</f>
        <v/>
      </c>
      <c r="C136" t="str">
        <f t="shared" si="13"/>
        <v/>
      </c>
      <c r="D136" t="str">
        <f>IF($A136="","",SUMIFS('acorduri de mediu impaduriri'!$C$2:$C$1048576,'acorduri de mediu impaduriri'!$J$2:$J$1048576,"&gt;="&amp;$A136,'acorduri de mediu impaduriri'!$J$2:$J$1048576,"&lt;"&amp;EDATE($A136,1),'acorduri de mediu impaduriri'!$A$2:$A$1048576,IF($B$3="Toată țara","&lt;&gt;""",$B$3)))</f>
        <v/>
      </c>
      <c r="E136" t="str">
        <f t="shared" si="14"/>
        <v/>
      </c>
      <c r="G136" t="str">
        <f t="shared" si="8"/>
        <v/>
      </c>
      <c r="H136" t="str">
        <f t="shared" si="9"/>
        <v/>
      </c>
      <c r="I136" t="str">
        <f t="shared" si="10"/>
        <v/>
      </c>
      <c r="J136" t="str">
        <f t="shared" si="11"/>
        <v/>
      </c>
    </row>
    <row r="137" spans="1:10" x14ac:dyDescent="0.3">
      <c r="A137" s="30" t="str">
        <f t="shared" si="12"/>
        <v/>
      </c>
      <c r="B137" t="str">
        <f>IF($A137="","",SUMIFS('acorduri de mediu impaduriri'!$C$2:$C$1048576,'acorduri de mediu impaduriri'!$I$2:$I$1048576,"&gt;="&amp;$A137,'acorduri de mediu impaduriri'!$I$2:$I$1048576,"&lt;"&amp;EDATE($A137,1),'acorduri de mediu impaduriri'!$A$2:$A$1048576,IF($B$3="Toată țara","&lt;&gt;""",$B$3)))</f>
        <v/>
      </c>
      <c r="C137" t="str">
        <f t="shared" si="13"/>
        <v/>
      </c>
      <c r="D137" t="str">
        <f>IF($A137="","",SUMIFS('acorduri de mediu impaduriri'!$C$2:$C$1048576,'acorduri de mediu impaduriri'!$J$2:$J$1048576,"&gt;="&amp;$A137,'acorduri de mediu impaduriri'!$J$2:$J$1048576,"&lt;"&amp;EDATE($A137,1),'acorduri de mediu impaduriri'!$A$2:$A$1048576,IF($B$3="Toată țara","&lt;&gt;""",$B$3)))</f>
        <v/>
      </c>
      <c r="E137" t="str">
        <f t="shared" si="14"/>
        <v/>
      </c>
      <c r="G137" t="str">
        <f t="shared" si="8"/>
        <v/>
      </c>
      <c r="H137" t="str">
        <f t="shared" si="9"/>
        <v/>
      </c>
      <c r="I137" t="str">
        <f t="shared" si="10"/>
        <v/>
      </c>
      <c r="J137" t="str">
        <f t="shared" si="11"/>
        <v/>
      </c>
    </row>
    <row r="138" spans="1:10" x14ac:dyDescent="0.3">
      <c r="A138" s="30" t="str">
        <f t="shared" si="12"/>
        <v/>
      </c>
      <c r="B138" t="str">
        <f>IF($A138="","",SUMIFS('acorduri de mediu impaduriri'!$C$2:$C$1048576,'acorduri de mediu impaduriri'!$I$2:$I$1048576,"&gt;="&amp;$A138,'acorduri de mediu impaduriri'!$I$2:$I$1048576,"&lt;"&amp;EDATE($A138,1),'acorduri de mediu impaduriri'!$A$2:$A$1048576,IF($B$3="Toată țara","&lt;&gt;""",$B$3)))</f>
        <v/>
      </c>
      <c r="C138" t="str">
        <f t="shared" si="13"/>
        <v/>
      </c>
      <c r="D138" t="str">
        <f>IF($A138="","",SUMIFS('acorduri de mediu impaduriri'!$C$2:$C$1048576,'acorduri de mediu impaduriri'!$J$2:$J$1048576,"&gt;="&amp;$A138,'acorduri de mediu impaduriri'!$J$2:$J$1048576,"&lt;"&amp;EDATE($A138,1),'acorduri de mediu impaduriri'!$A$2:$A$1048576,IF($B$3="Toată țara","&lt;&gt;""",$B$3)))</f>
        <v/>
      </c>
      <c r="E138" t="str">
        <f t="shared" si="14"/>
        <v/>
      </c>
      <c r="G138" t="str">
        <f t="shared" si="8"/>
        <v/>
      </c>
      <c r="H138" t="str">
        <f t="shared" si="9"/>
        <v/>
      </c>
      <c r="I138" t="str">
        <f t="shared" si="10"/>
        <v/>
      </c>
      <c r="J138" t="str">
        <f t="shared" si="11"/>
        <v/>
      </c>
    </row>
    <row r="139" spans="1:10" x14ac:dyDescent="0.3">
      <c r="A139" s="30" t="str">
        <f t="shared" si="12"/>
        <v/>
      </c>
      <c r="B139" t="str">
        <f>IF($A139="","",SUMIFS('acorduri de mediu impaduriri'!$C$2:$C$1048576,'acorduri de mediu impaduriri'!$I$2:$I$1048576,"&gt;="&amp;$A139,'acorduri de mediu impaduriri'!$I$2:$I$1048576,"&lt;"&amp;EDATE($A139,1),'acorduri de mediu impaduriri'!$A$2:$A$1048576,IF($B$3="Toată țara","&lt;&gt;""",$B$3)))</f>
        <v/>
      </c>
      <c r="C139" t="str">
        <f t="shared" si="13"/>
        <v/>
      </c>
      <c r="D139" t="str">
        <f>IF($A139="","",SUMIFS('acorduri de mediu impaduriri'!$C$2:$C$1048576,'acorduri de mediu impaduriri'!$J$2:$J$1048576,"&gt;="&amp;$A139,'acorduri de mediu impaduriri'!$J$2:$J$1048576,"&lt;"&amp;EDATE($A139,1),'acorduri de mediu impaduriri'!$A$2:$A$1048576,IF($B$3="Toată țara","&lt;&gt;""",$B$3)))</f>
        <v/>
      </c>
      <c r="E139" t="str">
        <f t="shared" si="14"/>
        <v/>
      </c>
      <c r="G139" t="str">
        <f t="shared" si="8"/>
        <v/>
      </c>
      <c r="H139" t="str">
        <f t="shared" si="9"/>
        <v/>
      </c>
      <c r="I139" t="str">
        <f t="shared" si="10"/>
        <v/>
      </c>
      <c r="J139" t="str">
        <f t="shared" si="11"/>
        <v/>
      </c>
    </row>
    <row r="140" spans="1:10" x14ac:dyDescent="0.3">
      <c r="A140" s="30" t="str">
        <f t="shared" si="12"/>
        <v/>
      </c>
      <c r="B140" t="str">
        <f>IF($A140="","",SUMIFS('acorduri de mediu impaduriri'!$C$2:$C$1048576,'acorduri de mediu impaduriri'!$I$2:$I$1048576,"&gt;="&amp;$A140,'acorduri de mediu impaduriri'!$I$2:$I$1048576,"&lt;"&amp;EDATE($A140,1),'acorduri de mediu impaduriri'!$A$2:$A$1048576,IF($B$3="Toată țara","&lt;&gt;""",$B$3)))</f>
        <v/>
      </c>
      <c r="C140" t="str">
        <f t="shared" si="13"/>
        <v/>
      </c>
      <c r="D140" t="str">
        <f>IF($A140="","",SUMIFS('acorduri de mediu impaduriri'!$C$2:$C$1048576,'acorduri de mediu impaduriri'!$J$2:$J$1048576,"&gt;="&amp;$A140,'acorduri de mediu impaduriri'!$J$2:$J$1048576,"&lt;"&amp;EDATE($A140,1),'acorduri de mediu impaduriri'!$A$2:$A$1048576,IF($B$3="Toată țara","&lt;&gt;""",$B$3)))</f>
        <v/>
      </c>
      <c r="E140" t="str">
        <f t="shared" si="14"/>
        <v/>
      </c>
      <c r="G140" t="str">
        <f t="shared" si="8"/>
        <v/>
      </c>
      <c r="H140" t="str">
        <f t="shared" si="9"/>
        <v/>
      </c>
      <c r="I140" t="str">
        <f t="shared" si="10"/>
        <v/>
      </c>
      <c r="J140" t="str">
        <f t="shared" si="11"/>
        <v/>
      </c>
    </row>
    <row r="141" spans="1:10" x14ac:dyDescent="0.3">
      <c r="A141" s="30" t="str">
        <f t="shared" si="12"/>
        <v/>
      </c>
      <c r="B141" t="str">
        <f>IF($A141="","",SUMIFS('acorduri de mediu impaduriri'!$C$2:$C$1048576,'acorduri de mediu impaduriri'!$I$2:$I$1048576,"&gt;="&amp;$A141,'acorduri de mediu impaduriri'!$I$2:$I$1048576,"&lt;"&amp;EDATE($A141,1),'acorduri de mediu impaduriri'!$A$2:$A$1048576,IF($B$3="Toată țara","&lt;&gt;""",$B$3)))</f>
        <v/>
      </c>
      <c r="C141" t="str">
        <f t="shared" si="13"/>
        <v/>
      </c>
      <c r="D141" t="str">
        <f>IF($A141="","",SUMIFS('acorduri de mediu impaduriri'!$C$2:$C$1048576,'acorduri de mediu impaduriri'!$J$2:$J$1048576,"&gt;="&amp;$A141,'acorduri de mediu impaduriri'!$J$2:$J$1048576,"&lt;"&amp;EDATE($A141,1),'acorduri de mediu impaduriri'!$A$2:$A$1048576,IF($B$3="Toată țara","&lt;&gt;""",$B$3)))</f>
        <v/>
      </c>
      <c r="E141" t="str">
        <f t="shared" si="14"/>
        <v/>
      </c>
      <c r="G141" t="str">
        <f t="shared" si="8"/>
        <v/>
      </c>
      <c r="H141" t="str">
        <f t="shared" si="9"/>
        <v/>
      </c>
      <c r="I141" t="str">
        <f t="shared" si="10"/>
        <v/>
      </c>
      <c r="J141" t="str">
        <f t="shared" si="11"/>
        <v/>
      </c>
    </row>
    <row r="142" spans="1:10" x14ac:dyDescent="0.3">
      <c r="A142" s="30" t="str">
        <f t="shared" si="12"/>
        <v/>
      </c>
      <c r="B142" t="str">
        <f>IF($A142="","",SUMIFS('acorduri de mediu impaduriri'!$C$2:$C$1048576,'acorduri de mediu impaduriri'!$I$2:$I$1048576,"&gt;="&amp;$A142,'acorduri de mediu impaduriri'!$I$2:$I$1048576,"&lt;"&amp;EDATE($A142,1),'acorduri de mediu impaduriri'!$A$2:$A$1048576,IF($B$3="Toată țara","&lt;&gt;""",$B$3)))</f>
        <v/>
      </c>
      <c r="C142" t="str">
        <f t="shared" si="13"/>
        <v/>
      </c>
      <c r="D142" t="str">
        <f>IF($A142="","",SUMIFS('acorduri de mediu impaduriri'!$C$2:$C$1048576,'acorduri de mediu impaduriri'!$J$2:$J$1048576,"&gt;="&amp;$A142,'acorduri de mediu impaduriri'!$J$2:$J$1048576,"&lt;"&amp;EDATE($A142,1),'acorduri de mediu impaduriri'!$A$2:$A$1048576,IF($B$3="Toată țara","&lt;&gt;""",$B$3)))</f>
        <v/>
      </c>
      <c r="E142" t="str">
        <f t="shared" si="14"/>
        <v/>
      </c>
      <c r="G142" t="str">
        <f t="shared" si="8"/>
        <v/>
      </c>
      <c r="H142" t="str">
        <f t="shared" si="9"/>
        <v/>
      </c>
      <c r="I142" t="str">
        <f t="shared" si="10"/>
        <v/>
      </c>
      <c r="J142" t="str">
        <f t="shared" si="11"/>
        <v/>
      </c>
    </row>
    <row r="143" spans="1:10" x14ac:dyDescent="0.3">
      <c r="A143" s="30" t="str">
        <f t="shared" si="12"/>
        <v/>
      </c>
      <c r="B143" t="str">
        <f>IF($A143="","",SUMIFS('acorduri de mediu impaduriri'!$C$2:$C$1048576,'acorduri de mediu impaduriri'!$I$2:$I$1048576,"&gt;="&amp;$A143,'acorduri de mediu impaduriri'!$I$2:$I$1048576,"&lt;"&amp;EDATE($A143,1),'acorduri de mediu impaduriri'!$A$2:$A$1048576,IF($B$3="Toată țara","&lt;&gt;""",$B$3)))</f>
        <v/>
      </c>
      <c r="C143" t="str">
        <f t="shared" si="13"/>
        <v/>
      </c>
      <c r="D143" t="str">
        <f>IF($A143="","",SUMIFS('acorduri de mediu impaduriri'!$C$2:$C$1048576,'acorduri de mediu impaduriri'!$J$2:$J$1048576,"&gt;="&amp;$A143,'acorduri de mediu impaduriri'!$J$2:$J$1048576,"&lt;"&amp;EDATE($A143,1),'acorduri de mediu impaduriri'!$A$2:$A$1048576,IF($B$3="Toată țara","&lt;&gt;""",$B$3)))</f>
        <v/>
      </c>
      <c r="E143" t="str">
        <f t="shared" si="14"/>
        <v/>
      </c>
      <c r="G143" t="str">
        <f t="shared" si="8"/>
        <v/>
      </c>
      <c r="H143" t="str">
        <f t="shared" si="9"/>
        <v/>
      </c>
      <c r="I143" t="str">
        <f t="shared" si="10"/>
        <v/>
      </c>
      <c r="J143" t="str">
        <f t="shared" si="11"/>
        <v/>
      </c>
    </row>
    <row r="144" spans="1:10" x14ac:dyDescent="0.3">
      <c r="A144" s="30" t="str">
        <f t="shared" si="12"/>
        <v/>
      </c>
      <c r="B144" t="str">
        <f>IF($A144="","",SUMIFS('acorduri de mediu impaduriri'!$C$2:$C$1048576,'acorduri de mediu impaduriri'!$I$2:$I$1048576,"&gt;="&amp;$A144,'acorduri de mediu impaduriri'!$I$2:$I$1048576,"&lt;"&amp;EDATE($A144,1),'acorduri de mediu impaduriri'!$A$2:$A$1048576,IF($B$3="Toată țara","&lt;&gt;""",$B$3)))</f>
        <v/>
      </c>
      <c r="C144" t="str">
        <f t="shared" si="13"/>
        <v/>
      </c>
      <c r="D144" t="str">
        <f>IF($A144="","",SUMIFS('acorduri de mediu impaduriri'!$C$2:$C$1048576,'acorduri de mediu impaduriri'!$J$2:$J$1048576,"&gt;="&amp;$A144,'acorduri de mediu impaduriri'!$J$2:$J$1048576,"&lt;"&amp;EDATE($A144,1),'acorduri de mediu impaduriri'!$A$2:$A$1048576,IF($B$3="Toată țara","&lt;&gt;""",$B$3)))</f>
        <v/>
      </c>
      <c r="E144" t="str">
        <f t="shared" si="14"/>
        <v/>
      </c>
      <c r="G144" t="str">
        <f t="shared" si="8"/>
        <v/>
      </c>
      <c r="H144" t="str">
        <f t="shared" si="9"/>
        <v/>
      </c>
      <c r="I144" t="str">
        <f t="shared" si="10"/>
        <v/>
      </c>
      <c r="J144" t="str">
        <f t="shared" si="11"/>
        <v/>
      </c>
    </row>
    <row r="145" spans="1:10" x14ac:dyDescent="0.3">
      <c r="A145" s="30" t="str">
        <f t="shared" si="12"/>
        <v/>
      </c>
      <c r="B145" t="str">
        <f>IF($A145="","",SUMIFS('acorduri de mediu impaduriri'!$C$2:$C$1048576,'acorduri de mediu impaduriri'!$I$2:$I$1048576,"&gt;="&amp;$A145,'acorduri de mediu impaduriri'!$I$2:$I$1048576,"&lt;"&amp;EDATE($A145,1),'acorduri de mediu impaduriri'!$A$2:$A$1048576,IF($B$3="Toată țara","&lt;&gt;""",$B$3)))</f>
        <v/>
      </c>
      <c r="C145" t="str">
        <f t="shared" si="13"/>
        <v/>
      </c>
      <c r="D145" t="str">
        <f>IF($A145="","",SUMIFS('acorduri de mediu impaduriri'!$C$2:$C$1048576,'acorduri de mediu impaduriri'!$J$2:$J$1048576,"&gt;="&amp;$A145,'acorduri de mediu impaduriri'!$J$2:$J$1048576,"&lt;"&amp;EDATE($A145,1),'acorduri de mediu impaduriri'!$A$2:$A$1048576,IF($B$3="Toată țara","&lt;&gt;""",$B$3)))</f>
        <v/>
      </c>
      <c r="E145" t="str">
        <f t="shared" si="14"/>
        <v/>
      </c>
      <c r="G145" t="str">
        <f t="shared" si="8"/>
        <v/>
      </c>
      <c r="H145" t="str">
        <f t="shared" si="9"/>
        <v/>
      </c>
      <c r="I145" t="str">
        <f t="shared" si="10"/>
        <v/>
      </c>
      <c r="J145" t="str">
        <f t="shared" si="11"/>
        <v/>
      </c>
    </row>
    <row r="146" spans="1:10" x14ac:dyDescent="0.3">
      <c r="A146" s="30" t="str">
        <f t="shared" si="12"/>
        <v/>
      </c>
      <c r="B146" t="str">
        <f>IF($A146="","",SUMIFS('acorduri de mediu impaduriri'!$C$2:$C$1048576,'acorduri de mediu impaduriri'!$I$2:$I$1048576,"&gt;="&amp;$A146,'acorduri de mediu impaduriri'!$I$2:$I$1048576,"&lt;"&amp;EDATE($A146,1),'acorduri de mediu impaduriri'!$A$2:$A$1048576,IF($B$3="Toată țara","&lt;&gt;""",$B$3)))</f>
        <v/>
      </c>
      <c r="C146" t="str">
        <f t="shared" si="13"/>
        <v/>
      </c>
      <c r="D146" t="str">
        <f>IF($A146="","",SUMIFS('acorduri de mediu impaduriri'!$C$2:$C$1048576,'acorduri de mediu impaduriri'!$J$2:$J$1048576,"&gt;="&amp;$A146,'acorduri de mediu impaduriri'!$J$2:$J$1048576,"&lt;"&amp;EDATE($A146,1),'acorduri de mediu impaduriri'!$A$2:$A$1048576,IF($B$3="Toată țara","&lt;&gt;""",$B$3)))</f>
        <v/>
      </c>
      <c r="E146" t="str">
        <f t="shared" si="14"/>
        <v/>
      </c>
      <c r="G146" t="str">
        <f t="shared" si="8"/>
        <v/>
      </c>
      <c r="H146" t="str">
        <f t="shared" si="9"/>
        <v/>
      </c>
      <c r="I146" t="str">
        <f t="shared" si="10"/>
        <v/>
      </c>
      <c r="J146" t="str">
        <f t="shared" si="11"/>
        <v/>
      </c>
    </row>
    <row r="147" spans="1:10" x14ac:dyDescent="0.3">
      <c r="A147" s="30" t="str">
        <f t="shared" si="12"/>
        <v/>
      </c>
      <c r="B147" t="str">
        <f>IF($A147="","",SUMIFS('acorduri de mediu impaduriri'!$C$2:$C$1048576,'acorduri de mediu impaduriri'!$I$2:$I$1048576,"&gt;="&amp;$A147,'acorduri de mediu impaduriri'!$I$2:$I$1048576,"&lt;"&amp;EDATE($A147,1),'acorduri de mediu impaduriri'!$A$2:$A$1048576,IF($B$3="Toată țara","&lt;&gt;""",$B$3)))</f>
        <v/>
      </c>
      <c r="C147" t="str">
        <f t="shared" si="13"/>
        <v/>
      </c>
      <c r="D147" t="str">
        <f>IF($A147="","",SUMIFS('acorduri de mediu impaduriri'!$C$2:$C$1048576,'acorduri de mediu impaduriri'!$J$2:$J$1048576,"&gt;="&amp;$A147,'acorduri de mediu impaduriri'!$J$2:$J$1048576,"&lt;"&amp;EDATE($A147,1),'acorduri de mediu impaduriri'!$A$2:$A$1048576,IF($B$3="Toată țara","&lt;&gt;""",$B$3)))</f>
        <v/>
      </c>
      <c r="E147" t="str">
        <f t="shared" si="14"/>
        <v/>
      </c>
      <c r="G147" t="str">
        <f t="shared" si="8"/>
        <v/>
      </c>
      <c r="H147" t="str">
        <f t="shared" si="9"/>
        <v/>
      </c>
      <c r="I147" t="str">
        <f t="shared" si="10"/>
        <v/>
      </c>
      <c r="J147" t="str">
        <f t="shared" si="11"/>
        <v/>
      </c>
    </row>
    <row r="148" spans="1:10" x14ac:dyDescent="0.3">
      <c r="A148" s="30" t="str">
        <f t="shared" si="12"/>
        <v/>
      </c>
      <c r="B148" t="str">
        <f>IF($A148="","",SUMIFS('acorduri de mediu impaduriri'!$C$2:$C$1048576,'acorduri de mediu impaduriri'!$I$2:$I$1048576,"&gt;="&amp;$A148,'acorduri de mediu impaduriri'!$I$2:$I$1048576,"&lt;"&amp;EDATE($A148,1),'acorduri de mediu impaduriri'!$A$2:$A$1048576,IF($B$3="Toată țara","&lt;&gt;""",$B$3)))</f>
        <v/>
      </c>
      <c r="C148" t="str">
        <f t="shared" si="13"/>
        <v/>
      </c>
      <c r="D148" t="str">
        <f>IF($A148="","",SUMIFS('acorduri de mediu impaduriri'!$C$2:$C$1048576,'acorduri de mediu impaduriri'!$J$2:$J$1048576,"&gt;="&amp;$A148,'acorduri de mediu impaduriri'!$J$2:$J$1048576,"&lt;"&amp;EDATE($A148,1),'acorduri de mediu impaduriri'!$A$2:$A$1048576,IF($B$3="Toată țara","&lt;&gt;""",$B$3)))</f>
        <v/>
      </c>
      <c r="E148" t="str">
        <f t="shared" si="14"/>
        <v/>
      </c>
      <c r="G148" t="str">
        <f t="shared" si="8"/>
        <v/>
      </c>
      <c r="H148" t="str">
        <f t="shared" si="9"/>
        <v/>
      </c>
      <c r="I148" t="str">
        <f t="shared" si="10"/>
        <v/>
      </c>
      <c r="J148" t="str">
        <f t="shared" si="11"/>
        <v/>
      </c>
    </row>
    <row r="149" spans="1:10" x14ac:dyDescent="0.3">
      <c r="A149" s="30" t="str">
        <f t="shared" si="12"/>
        <v/>
      </c>
      <c r="B149" t="str">
        <f>IF($A149="","",SUMIFS('acorduri de mediu impaduriri'!$C$2:$C$1048576,'acorduri de mediu impaduriri'!$I$2:$I$1048576,"&gt;="&amp;$A149,'acorduri de mediu impaduriri'!$I$2:$I$1048576,"&lt;"&amp;EDATE($A149,1),'acorduri de mediu impaduriri'!$A$2:$A$1048576,IF($B$3="Toată țara","&lt;&gt;""",$B$3)))</f>
        <v/>
      </c>
      <c r="C149" t="str">
        <f t="shared" si="13"/>
        <v/>
      </c>
      <c r="D149" t="str">
        <f>IF($A149="","",SUMIFS('acorduri de mediu impaduriri'!$C$2:$C$1048576,'acorduri de mediu impaduriri'!$J$2:$J$1048576,"&gt;="&amp;$A149,'acorduri de mediu impaduriri'!$J$2:$J$1048576,"&lt;"&amp;EDATE($A149,1),'acorduri de mediu impaduriri'!$A$2:$A$1048576,IF($B$3="Toată țara","&lt;&gt;""",$B$3)))</f>
        <v/>
      </c>
      <c r="E149" t="str">
        <f t="shared" si="14"/>
        <v/>
      </c>
      <c r="G149" t="str">
        <f t="shared" si="8"/>
        <v/>
      </c>
      <c r="H149" t="str">
        <f t="shared" si="9"/>
        <v/>
      </c>
      <c r="I149" t="str">
        <f t="shared" si="10"/>
        <v/>
      </c>
      <c r="J149" t="str">
        <f t="shared" si="11"/>
        <v/>
      </c>
    </row>
    <row r="150" spans="1:10" x14ac:dyDescent="0.3">
      <c r="A150" s="30" t="str">
        <f t="shared" si="12"/>
        <v/>
      </c>
      <c r="B150" t="str">
        <f>IF($A150="","",SUMIFS('acorduri de mediu impaduriri'!$C$2:$C$1048576,'acorduri de mediu impaduriri'!$I$2:$I$1048576,"&gt;="&amp;$A150,'acorduri de mediu impaduriri'!$I$2:$I$1048576,"&lt;"&amp;EDATE($A150,1),'acorduri de mediu impaduriri'!$A$2:$A$1048576,IF($B$3="Toată țara","&lt;&gt;""",$B$3)))</f>
        <v/>
      </c>
      <c r="C150" t="str">
        <f t="shared" si="13"/>
        <v/>
      </c>
      <c r="D150" t="str">
        <f>IF($A150="","",SUMIFS('acorduri de mediu impaduriri'!$C$2:$C$1048576,'acorduri de mediu impaduriri'!$J$2:$J$1048576,"&gt;="&amp;$A150,'acorduri de mediu impaduriri'!$J$2:$J$1048576,"&lt;"&amp;EDATE($A150,1),'acorduri de mediu impaduriri'!$A$2:$A$1048576,IF($B$3="Toată țara","&lt;&gt;""",$B$3)))</f>
        <v/>
      </c>
      <c r="E150" t="str">
        <f t="shared" si="14"/>
        <v/>
      </c>
      <c r="G150" t="str">
        <f t="shared" si="8"/>
        <v/>
      </c>
      <c r="H150" t="str">
        <f t="shared" si="9"/>
        <v/>
      </c>
      <c r="I150" t="str">
        <f t="shared" si="10"/>
        <v/>
      </c>
      <c r="J150" t="str">
        <f t="shared" si="11"/>
        <v/>
      </c>
    </row>
    <row r="151" spans="1:10" x14ac:dyDescent="0.3">
      <c r="A151" s="30" t="str">
        <f t="shared" si="12"/>
        <v/>
      </c>
      <c r="B151" t="str">
        <f>IF($A151="","",SUMIFS('acorduri de mediu impaduriri'!$C$2:$C$1048576,'acorduri de mediu impaduriri'!$I$2:$I$1048576,"&gt;="&amp;$A151,'acorduri de mediu impaduriri'!$I$2:$I$1048576,"&lt;"&amp;EDATE($A151,1),'acorduri de mediu impaduriri'!$A$2:$A$1048576,IF($B$3="Toată țara","&lt;&gt;""",$B$3)))</f>
        <v/>
      </c>
      <c r="C151" t="str">
        <f t="shared" si="13"/>
        <v/>
      </c>
      <c r="D151" t="str">
        <f>IF($A151="","",SUMIFS('acorduri de mediu impaduriri'!$C$2:$C$1048576,'acorduri de mediu impaduriri'!$J$2:$J$1048576,"&gt;="&amp;$A151,'acorduri de mediu impaduriri'!$J$2:$J$1048576,"&lt;"&amp;EDATE($A151,1),'acorduri de mediu impaduriri'!$A$2:$A$1048576,IF($B$3="Toată țara","&lt;&gt;""",$B$3)))</f>
        <v/>
      </c>
      <c r="E151" t="str">
        <f t="shared" si="14"/>
        <v/>
      </c>
      <c r="G151" t="str">
        <f t="shared" si="8"/>
        <v/>
      </c>
      <c r="H151" t="str">
        <f t="shared" si="9"/>
        <v/>
      </c>
      <c r="I151" t="str">
        <f t="shared" si="10"/>
        <v/>
      </c>
      <c r="J151" t="str">
        <f t="shared" si="11"/>
        <v/>
      </c>
    </row>
    <row r="152" spans="1:10" x14ac:dyDescent="0.3">
      <c r="A152" s="30" t="str">
        <f t="shared" si="12"/>
        <v/>
      </c>
      <c r="B152" t="str">
        <f>IF($A152="","",SUMIFS('acorduri de mediu impaduriri'!$C$2:$C$1048576,'acorduri de mediu impaduriri'!$I$2:$I$1048576,"&gt;="&amp;$A152,'acorduri de mediu impaduriri'!$I$2:$I$1048576,"&lt;"&amp;EDATE($A152,1),'acorduri de mediu impaduriri'!$A$2:$A$1048576,IF($B$3="Toată țara","&lt;&gt;""",$B$3)))</f>
        <v/>
      </c>
      <c r="C152" t="str">
        <f t="shared" si="13"/>
        <v/>
      </c>
      <c r="D152" t="str">
        <f>IF($A152="","",SUMIFS('acorduri de mediu impaduriri'!$C$2:$C$1048576,'acorduri de mediu impaduriri'!$J$2:$J$1048576,"&gt;="&amp;$A152,'acorduri de mediu impaduriri'!$J$2:$J$1048576,"&lt;"&amp;EDATE($A152,1),'acorduri de mediu impaduriri'!$A$2:$A$1048576,IF($B$3="Toată țara","&lt;&gt;""",$B$3)))</f>
        <v/>
      </c>
      <c r="E152" t="str">
        <f t="shared" si="14"/>
        <v/>
      </c>
      <c r="G152" t="str">
        <f t="shared" si="8"/>
        <v/>
      </c>
      <c r="H152" t="str">
        <f t="shared" si="9"/>
        <v/>
      </c>
      <c r="I152" t="str">
        <f t="shared" si="10"/>
        <v/>
      </c>
      <c r="J152" t="str">
        <f t="shared" si="11"/>
        <v/>
      </c>
    </row>
    <row r="153" spans="1:10" x14ac:dyDescent="0.3">
      <c r="A153" s="30" t="str">
        <f t="shared" si="12"/>
        <v/>
      </c>
      <c r="B153" t="str">
        <f>IF($A153="","",SUMIFS('acorduri de mediu impaduriri'!$C$2:$C$1048576,'acorduri de mediu impaduriri'!$I$2:$I$1048576,"&gt;="&amp;$A153,'acorduri de mediu impaduriri'!$I$2:$I$1048576,"&lt;"&amp;EDATE($A153,1),'acorduri de mediu impaduriri'!$A$2:$A$1048576,IF($B$3="Toată țara","&lt;&gt;""",$B$3)))</f>
        <v/>
      </c>
      <c r="C153" t="str">
        <f t="shared" si="13"/>
        <v/>
      </c>
      <c r="D153" t="str">
        <f>IF($A153="","",SUMIFS('acorduri de mediu impaduriri'!$C$2:$C$1048576,'acorduri de mediu impaduriri'!$J$2:$J$1048576,"&gt;="&amp;$A153,'acorduri de mediu impaduriri'!$J$2:$J$1048576,"&lt;"&amp;EDATE($A153,1),'acorduri de mediu impaduriri'!$A$2:$A$1048576,IF($B$3="Toată țara","&lt;&gt;""",$B$3)))</f>
        <v/>
      </c>
      <c r="E153" t="str">
        <f t="shared" si="14"/>
        <v/>
      </c>
      <c r="G153" t="str">
        <f t="shared" si="8"/>
        <v/>
      </c>
      <c r="H153" t="str">
        <f t="shared" si="9"/>
        <v/>
      </c>
      <c r="I153" t="str">
        <f t="shared" si="10"/>
        <v/>
      </c>
      <c r="J153" t="str">
        <f t="shared" si="11"/>
        <v/>
      </c>
    </row>
    <row r="154" spans="1:10" x14ac:dyDescent="0.3">
      <c r="A154" s="30" t="str">
        <f t="shared" si="12"/>
        <v/>
      </c>
      <c r="B154" t="str">
        <f>IF($A154="","",SUMIFS('acorduri de mediu impaduriri'!$C$2:$C$1048576,'acorduri de mediu impaduriri'!$I$2:$I$1048576,"&gt;="&amp;$A154,'acorduri de mediu impaduriri'!$I$2:$I$1048576,"&lt;"&amp;EDATE($A154,1),'acorduri de mediu impaduriri'!$A$2:$A$1048576,IF($B$3="Toată țara","&lt;&gt;""",$B$3)))</f>
        <v/>
      </c>
      <c r="C154" t="str">
        <f t="shared" si="13"/>
        <v/>
      </c>
      <c r="D154" t="str">
        <f>IF($A154="","",SUMIFS('acorduri de mediu impaduriri'!$C$2:$C$1048576,'acorduri de mediu impaduriri'!$J$2:$J$1048576,"&gt;="&amp;$A154,'acorduri de mediu impaduriri'!$J$2:$J$1048576,"&lt;"&amp;EDATE($A154,1),'acorduri de mediu impaduriri'!$A$2:$A$1048576,IF($B$3="Toată țara","&lt;&gt;""",$B$3)))</f>
        <v/>
      </c>
      <c r="E154" t="str">
        <f t="shared" si="14"/>
        <v/>
      </c>
      <c r="G154" t="str">
        <f t="shared" si="8"/>
        <v/>
      </c>
      <c r="H154" t="str">
        <f t="shared" si="9"/>
        <v/>
      </c>
      <c r="I154" t="str">
        <f t="shared" si="10"/>
        <v/>
      </c>
      <c r="J154" t="str">
        <f t="shared" si="11"/>
        <v/>
      </c>
    </row>
    <row r="155" spans="1:10" x14ac:dyDescent="0.3">
      <c r="A155" s="30" t="str">
        <f t="shared" si="12"/>
        <v/>
      </c>
      <c r="B155" t="str">
        <f>IF($A155="","",SUMIFS('acorduri de mediu impaduriri'!$C$2:$C$1048576,'acorduri de mediu impaduriri'!$I$2:$I$1048576,"&gt;="&amp;$A155,'acorduri de mediu impaduriri'!$I$2:$I$1048576,"&lt;"&amp;EDATE($A155,1),'acorduri de mediu impaduriri'!$A$2:$A$1048576,IF($B$3="Toată țara","&lt;&gt;""",$B$3)))</f>
        <v/>
      </c>
      <c r="C155" t="str">
        <f t="shared" si="13"/>
        <v/>
      </c>
      <c r="D155" t="str">
        <f>IF($A155="","",SUMIFS('acorduri de mediu impaduriri'!$C$2:$C$1048576,'acorduri de mediu impaduriri'!$J$2:$J$1048576,"&gt;="&amp;$A155,'acorduri de mediu impaduriri'!$J$2:$J$1048576,"&lt;"&amp;EDATE($A155,1),'acorduri de mediu impaduriri'!$A$2:$A$1048576,IF($B$3="Toată țara","&lt;&gt;""",$B$3)))</f>
        <v/>
      </c>
      <c r="E155" t="str">
        <f t="shared" si="14"/>
        <v/>
      </c>
      <c r="G155" t="str">
        <f t="shared" si="8"/>
        <v/>
      </c>
      <c r="H155" t="str">
        <f t="shared" si="9"/>
        <v/>
      </c>
      <c r="I155" t="str">
        <f t="shared" si="10"/>
        <v/>
      </c>
      <c r="J155" t="str">
        <f t="shared" si="11"/>
        <v/>
      </c>
    </row>
    <row r="156" spans="1:10" x14ac:dyDescent="0.3">
      <c r="A156" s="30" t="str">
        <f t="shared" si="12"/>
        <v/>
      </c>
      <c r="B156" t="str">
        <f>IF($A156="","",SUMIFS('acorduri de mediu impaduriri'!$C$2:$C$1048576,'acorduri de mediu impaduriri'!$I$2:$I$1048576,"&gt;="&amp;$A156,'acorduri de mediu impaduriri'!$I$2:$I$1048576,"&lt;"&amp;EDATE($A156,1),'acorduri de mediu impaduriri'!$A$2:$A$1048576,IF($B$3="Toată țara","&lt;&gt;""",$B$3)))</f>
        <v/>
      </c>
      <c r="C156" t="str">
        <f t="shared" si="13"/>
        <v/>
      </c>
      <c r="D156" t="str">
        <f>IF($A156="","",SUMIFS('acorduri de mediu impaduriri'!$C$2:$C$1048576,'acorduri de mediu impaduriri'!$J$2:$J$1048576,"&gt;="&amp;$A156,'acorduri de mediu impaduriri'!$J$2:$J$1048576,"&lt;"&amp;EDATE($A156,1),'acorduri de mediu impaduriri'!$A$2:$A$1048576,IF($B$3="Toată țara","&lt;&gt;""",$B$3)))</f>
        <v/>
      </c>
      <c r="E156" t="str">
        <f t="shared" si="14"/>
        <v/>
      </c>
      <c r="G156" t="str">
        <f t="shared" si="8"/>
        <v/>
      </c>
      <c r="H156" t="str">
        <f t="shared" si="9"/>
        <v/>
      </c>
      <c r="I156" t="str">
        <f t="shared" si="10"/>
        <v/>
      </c>
      <c r="J156" t="str">
        <f t="shared" si="11"/>
        <v/>
      </c>
    </row>
    <row r="157" spans="1:10" x14ac:dyDescent="0.3">
      <c r="A157" s="30" t="str">
        <f t="shared" si="12"/>
        <v/>
      </c>
      <c r="B157" t="str">
        <f>IF($A157="","",SUMIFS('acorduri de mediu impaduriri'!$C$2:$C$1048576,'acorduri de mediu impaduriri'!$I$2:$I$1048576,"&gt;="&amp;$A157,'acorduri de mediu impaduriri'!$I$2:$I$1048576,"&lt;"&amp;EDATE($A157,1),'acorduri de mediu impaduriri'!$A$2:$A$1048576,IF($B$3="Toată țara","&lt;&gt;""",$B$3)))</f>
        <v/>
      </c>
      <c r="C157" t="str">
        <f t="shared" si="13"/>
        <v/>
      </c>
      <c r="D157" t="str">
        <f>IF($A157="","",SUMIFS('acorduri de mediu impaduriri'!$C$2:$C$1048576,'acorduri de mediu impaduriri'!$J$2:$J$1048576,"&gt;="&amp;$A157,'acorduri de mediu impaduriri'!$J$2:$J$1048576,"&lt;"&amp;EDATE($A157,1),'acorduri de mediu impaduriri'!$A$2:$A$1048576,IF($B$3="Toată țara","&lt;&gt;""",$B$3)))</f>
        <v/>
      </c>
      <c r="E157" t="str">
        <f t="shared" si="14"/>
        <v/>
      </c>
      <c r="G157" t="str">
        <f t="shared" si="8"/>
        <v/>
      </c>
      <c r="H157" t="str">
        <f t="shared" si="9"/>
        <v/>
      </c>
      <c r="I157" t="str">
        <f t="shared" si="10"/>
        <v/>
      </c>
      <c r="J157" t="str">
        <f t="shared" si="11"/>
        <v/>
      </c>
    </row>
    <row r="158" spans="1:10" x14ac:dyDescent="0.3">
      <c r="A158" s="30" t="str">
        <f t="shared" si="12"/>
        <v/>
      </c>
      <c r="B158" t="str">
        <f>IF($A158="","",SUMIFS('acorduri de mediu impaduriri'!$C$2:$C$1048576,'acorduri de mediu impaduriri'!$I$2:$I$1048576,"&gt;="&amp;$A158,'acorduri de mediu impaduriri'!$I$2:$I$1048576,"&lt;"&amp;EDATE($A158,1),'acorduri de mediu impaduriri'!$A$2:$A$1048576,IF($B$3="Toată țara","&lt;&gt;""",$B$3)))</f>
        <v/>
      </c>
      <c r="C158" t="str">
        <f t="shared" si="13"/>
        <v/>
      </c>
      <c r="D158" t="str">
        <f>IF($A158="","",SUMIFS('acorduri de mediu impaduriri'!$C$2:$C$1048576,'acorduri de mediu impaduriri'!$J$2:$J$1048576,"&gt;="&amp;$A158,'acorduri de mediu impaduriri'!$J$2:$J$1048576,"&lt;"&amp;EDATE($A158,1),'acorduri de mediu impaduriri'!$A$2:$A$1048576,IF($B$3="Toată țara","&lt;&gt;""",$B$3)))</f>
        <v/>
      </c>
      <c r="E158" t="str">
        <f t="shared" si="14"/>
        <v/>
      </c>
      <c r="G158" t="str">
        <f t="shared" si="8"/>
        <v/>
      </c>
      <c r="H158" t="str">
        <f t="shared" si="9"/>
        <v/>
      </c>
      <c r="I158" t="str">
        <f t="shared" si="10"/>
        <v/>
      </c>
      <c r="J158" t="str">
        <f t="shared" si="11"/>
        <v/>
      </c>
    </row>
    <row r="159" spans="1:10" x14ac:dyDescent="0.3">
      <c r="A159" s="30" t="str">
        <f t="shared" si="12"/>
        <v/>
      </c>
      <c r="B159" t="str">
        <f>IF($A159="","",SUMIFS('acorduri de mediu impaduriri'!$C$2:$C$1048576,'acorduri de mediu impaduriri'!$I$2:$I$1048576,"&gt;="&amp;$A159,'acorduri de mediu impaduriri'!$I$2:$I$1048576,"&lt;"&amp;EDATE($A159,1),'acorduri de mediu impaduriri'!$A$2:$A$1048576,IF($B$3="Toată țara","&lt;&gt;""",$B$3)))</f>
        <v/>
      </c>
      <c r="C159" t="str">
        <f t="shared" si="13"/>
        <v/>
      </c>
      <c r="D159" t="str">
        <f>IF($A159="","",SUMIFS('acorduri de mediu impaduriri'!$C$2:$C$1048576,'acorduri de mediu impaduriri'!$J$2:$J$1048576,"&gt;="&amp;$A159,'acorduri de mediu impaduriri'!$J$2:$J$1048576,"&lt;"&amp;EDATE($A159,1),'acorduri de mediu impaduriri'!$A$2:$A$1048576,IF($B$3="Toată țara","&lt;&gt;""",$B$3)))</f>
        <v/>
      </c>
      <c r="E159" t="str">
        <f t="shared" si="14"/>
        <v/>
      </c>
      <c r="G159" t="str">
        <f t="shared" si="8"/>
        <v/>
      </c>
      <c r="H159" t="str">
        <f t="shared" si="9"/>
        <v/>
      </c>
      <c r="I159" t="str">
        <f t="shared" si="10"/>
        <v/>
      </c>
      <c r="J159" t="str">
        <f t="shared" si="11"/>
        <v/>
      </c>
    </row>
    <row r="160" spans="1:10" x14ac:dyDescent="0.3">
      <c r="A160" s="30" t="str">
        <f t="shared" si="12"/>
        <v/>
      </c>
      <c r="B160" t="str">
        <f>IF($A160="","",SUMIFS('acorduri de mediu impaduriri'!$C$2:$C$1048576,'acorduri de mediu impaduriri'!$I$2:$I$1048576,"&gt;="&amp;$A160,'acorduri de mediu impaduriri'!$I$2:$I$1048576,"&lt;"&amp;EDATE($A160,1),'acorduri de mediu impaduriri'!$A$2:$A$1048576,IF($B$3="Toată țara","&lt;&gt;""",$B$3)))</f>
        <v/>
      </c>
      <c r="C160" t="str">
        <f t="shared" si="13"/>
        <v/>
      </c>
      <c r="D160" t="str">
        <f>IF($A160="","",SUMIFS('acorduri de mediu impaduriri'!$C$2:$C$1048576,'acorduri de mediu impaduriri'!$J$2:$J$1048576,"&gt;="&amp;$A160,'acorduri de mediu impaduriri'!$J$2:$J$1048576,"&lt;"&amp;EDATE($A160,1),'acorduri de mediu impaduriri'!$A$2:$A$1048576,IF($B$3="Toată țara","&lt;&gt;""",$B$3)))</f>
        <v/>
      </c>
      <c r="E160" t="str">
        <f t="shared" si="14"/>
        <v/>
      </c>
      <c r="G160" t="str">
        <f t="shared" si="8"/>
        <v/>
      </c>
      <c r="H160" t="str">
        <f t="shared" si="9"/>
        <v/>
      </c>
      <c r="I160" t="str">
        <f t="shared" si="10"/>
        <v/>
      </c>
      <c r="J160" t="str">
        <f t="shared" si="11"/>
        <v/>
      </c>
    </row>
    <row r="161" spans="1:10" x14ac:dyDescent="0.3">
      <c r="A161" s="30" t="str">
        <f t="shared" si="12"/>
        <v/>
      </c>
      <c r="B161" t="str">
        <f>IF($A161="","",SUMIFS('acorduri de mediu impaduriri'!$C$2:$C$1048576,'acorduri de mediu impaduriri'!$I$2:$I$1048576,"&gt;="&amp;$A161,'acorduri de mediu impaduriri'!$I$2:$I$1048576,"&lt;"&amp;EDATE($A161,1),'acorduri de mediu impaduriri'!$A$2:$A$1048576,IF($B$3="Toată țara","&lt;&gt;""",$B$3)))</f>
        <v/>
      </c>
      <c r="C161" t="str">
        <f t="shared" si="13"/>
        <v/>
      </c>
      <c r="D161" t="str">
        <f>IF($A161="","",SUMIFS('acorduri de mediu impaduriri'!$C$2:$C$1048576,'acorduri de mediu impaduriri'!$J$2:$J$1048576,"&gt;="&amp;$A161,'acorduri de mediu impaduriri'!$J$2:$J$1048576,"&lt;"&amp;EDATE($A161,1),'acorduri de mediu impaduriri'!$A$2:$A$1048576,IF($B$3="Toată țara","&lt;&gt;""",$B$3)))</f>
        <v/>
      </c>
      <c r="E161" t="str">
        <f t="shared" si="14"/>
        <v/>
      </c>
      <c r="G161" t="str">
        <f t="shared" si="8"/>
        <v/>
      </c>
      <c r="H161" t="str">
        <f t="shared" si="9"/>
        <v/>
      </c>
      <c r="I161" t="str">
        <f t="shared" si="10"/>
        <v/>
      </c>
      <c r="J161" t="str">
        <f t="shared" si="11"/>
        <v/>
      </c>
    </row>
    <row r="162" spans="1:10" x14ac:dyDescent="0.3">
      <c r="A162" s="30" t="str">
        <f t="shared" si="12"/>
        <v/>
      </c>
      <c r="B162" t="str">
        <f>IF($A162="","",SUMIFS('acorduri de mediu impaduriri'!$C$2:$C$1048576,'acorduri de mediu impaduriri'!$I$2:$I$1048576,"&gt;="&amp;$A162,'acorduri de mediu impaduriri'!$I$2:$I$1048576,"&lt;"&amp;EDATE($A162,1),'acorduri de mediu impaduriri'!$A$2:$A$1048576,IF($B$3="Toată țara","&lt;&gt;""",$B$3)))</f>
        <v/>
      </c>
      <c r="C162" t="str">
        <f t="shared" si="13"/>
        <v/>
      </c>
      <c r="D162" t="str">
        <f>IF($A162="","",SUMIFS('acorduri de mediu impaduriri'!$C$2:$C$1048576,'acorduri de mediu impaduriri'!$J$2:$J$1048576,"&gt;="&amp;$A162,'acorduri de mediu impaduriri'!$J$2:$J$1048576,"&lt;"&amp;EDATE($A162,1),'acorduri de mediu impaduriri'!$A$2:$A$1048576,IF($B$3="Toată țara","&lt;&gt;""",$B$3)))</f>
        <v/>
      </c>
      <c r="E162" t="str">
        <f t="shared" si="14"/>
        <v/>
      </c>
      <c r="G162" t="str">
        <f t="shared" si="8"/>
        <v/>
      </c>
      <c r="H162" t="str">
        <f t="shared" si="9"/>
        <v/>
      </c>
      <c r="I162" t="str">
        <f t="shared" si="10"/>
        <v/>
      </c>
      <c r="J162" t="str">
        <f t="shared" si="11"/>
        <v/>
      </c>
    </row>
    <row r="163" spans="1:10" x14ac:dyDescent="0.3">
      <c r="A163" s="30" t="str">
        <f t="shared" si="12"/>
        <v/>
      </c>
      <c r="B163" t="str">
        <f>IF($A163="","",SUMIFS('acorduri de mediu impaduriri'!$C$2:$C$1048576,'acorduri de mediu impaduriri'!$I$2:$I$1048576,"&gt;="&amp;$A163,'acorduri de mediu impaduriri'!$I$2:$I$1048576,"&lt;"&amp;EDATE($A163,1),'acorduri de mediu impaduriri'!$A$2:$A$1048576,IF($B$3="Toată țara","&lt;&gt;""",$B$3)))</f>
        <v/>
      </c>
      <c r="C163" t="str">
        <f t="shared" si="13"/>
        <v/>
      </c>
      <c r="D163" t="str">
        <f>IF($A163="","",SUMIFS('acorduri de mediu impaduriri'!$C$2:$C$1048576,'acorduri de mediu impaduriri'!$J$2:$J$1048576,"&gt;="&amp;$A163,'acorduri de mediu impaduriri'!$J$2:$J$1048576,"&lt;"&amp;EDATE($A163,1),'acorduri de mediu impaduriri'!$A$2:$A$1048576,IF($B$3="Toată țara","&lt;&gt;""",$B$3)))</f>
        <v/>
      </c>
      <c r="E163" t="str">
        <f t="shared" si="14"/>
        <v/>
      </c>
      <c r="G163" t="str">
        <f t="shared" si="8"/>
        <v/>
      </c>
      <c r="H163" t="str">
        <f t="shared" si="9"/>
        <v/>
      </c>
      <c r="I163" t="str">
        <f t="shared" si="10"/>
        <v/>
      </c>
      <c r="J163" t="str">
        <f t="shared" si="11"/>
        <v/>
      </c>
    </row>
    <row r="164" spans="1:10" x14ac:dyDescent="0.3">
      <c r="A164" s="30" t="str">
        <f t="shared" si="12"/>
        <v/>
      </c>
      <c r="B164" t="str">
        <f>IF($A164="","",SUMIFS('acorduri de mediu impaduriri'!$C$2:$C$1048576,'acorduri de mediu impaduriri'!$I$2:$I$1048576,"&gt;="&amp;$A164,'acorduri de mediu impaduriri'!$I$2:$I$1048576,"&lt;"&amp;EDATE($A164,1),'acorduri de mediu impaduriri'!$A$2:$A$1048576,IF($B$3="Toată țara","&lt;&gt;""",$B$3)))</f>
        <v/>
      </c>
      <c r="C164" t="str">
        <f t="shared" si="13"/>
        <v/>
      </c>
      <c r="D164" t="str">
        <f>IF($A164="","",SUMIFS('acorduri de mediu impaduriri'!$C$2:$C$1048576,'acorduri de mediu impaduriri'!$J$2:$J$1048576,"&gt;="&amp;$A164,'acorduri de mediu impaduriri'!$J$2:$J$1048576,"&lt;"&amp;EDATE($A164,1),'acorduri de mediu impaduriri'!$A$2:$A$1048576,IF($B$3="Toată țara","&lt;&gt;""",$B$3)))</f>
        <v/>
      </c>
      <c r="E164" t="str">
        <f t="shared" si="14"/>
        <v/>
      </c>
      <c r="G164" t="str">
        <f t="shared" si="8"/>
        <v/>
      </c>
      <c r="H164" t="str">
        <f t="shared" si="9"/>
        <v/>
      </c>
      <c r="I164" t="str">
        <f t="shared" si="10"/>
        <v/>
      </c>
      <c r="J164" t="str">
        <f t="shared" si="11"/>
        <v/>
      </c>
    </row>
    <row r="165" spans="1:10" x14ac:dyDescent="0.3">
      <c r="A165" s="30" t="str">
        <f t="shared" si="12"/>
        <v/>
      </c>
      <c r="B165" t="str">
        <f>IF($A165="","",SUMIFS('acorduri de mediu impaduriri'!$C$2:$C$1048576,'acorduri de mediu impaduriri'!$I$2:$I$1048576,"&gt;="&amp;$A165,'acorduri de mediu impaduriri'!$I$2:$I$1048576,"&lt;"&amp;EDATE($A165,1),'acorduri de mediu impaduriri'!$A$2:$A$1048576,IF($B$3="Toată țara","&lt;&gt;""",$B$3)))</f>
        <v/>
      </c>
      <c r="C165" t="str">
        <f t="shared" si="13"/>
        <v/>
      </c>
      <c r="D165" t="str">
        <f>IF($A165="","",SUMIFS('acorduri de mediu impaduriri'!$C$2:$C$1048576,'acorduri de mediu impaduriri'!$J$2:$J$1048576,"&gt;="&amp;$A165,'acorduri de mediu impaduriri'!$J$2:$J$1048576,"&lt;"&amp;EDATE($A165,1),'acorduri de mediu impaduriri'!$A$2:$A$1048576,IF($B$3="Toată țara","&lt;&gt;""",$B$3)))</f>
        <v/>
      </c>
      <c r="E165" t="str">
        <f t="shared" si="14"/>
        <v/>
      </c>
      <c r="G165" t="str">
        <f t="shared" si="8"/>
        <v/>
      </c>
      <c r="H165" t="str">
        <f t="shared" si="9"/>
        <v/>
      </c>
      <c r="I165" t="str">
        <f t="shared" si="10"/>
        <v/>
      </c>
      <c r="J165" t="str">
        <f t="shared" si="11"/>
        <v/>
      </c>
    </row>
    <row r="166" spans="1:10" x14ac:dyDescent="0.3">
      <c r="A166" s="30" t="str">
        <f t="shared" si="12"/>
        <v/>
      </c>
      <c r="B166" t="str">
        <f>IF($A166="","",SUMIFS('acorduri de mediu impaduriri'!$C$2:$C$1048576,'acorduri de mediu impaduriri'!$I$2:$I$1048576,"&gt;="&amp;$A166,'acorduri de mediu impaduriri'!$I$2:$I$1048576,"&lt;"&amp;EDATE($A166,1),'acorduri de mediu impaduriri'!$A$2:$A$1048576,IF($B$3="Toată țara","&lt;&gt;""",$B$3)))</f>
        <v/>
      </c>
      <c r="C166" t="str">
        <f t="shared" si="13"/>
        <v/>
      </c>
      <c r="D166" t="str">
        <f>IF($A166="","",SUMIFS('acorduri de mediu impaduriri'!$C$2:$C$1048576,'acorduri de mediu impaduriri'!$J$2:$J$1048576,"&gt;="&amp;$A166,'acorduri de mediu impaduriri'!$J$2:$J$1048576,"&lt;"&amp;EDATE($A166,1),'acorduri de mediu impaduriri'!$A$2:$A$1048576,IF($B$3="Toată țara","&lt;&gt;""",$B$3)))</f>
        <v/>
      </c>
      <c r="E166" t="str">
        <f t="shared" si="14"/>
        <v/>
      </c>
      <c r="G166" t="str">
        <f t="shared" si="8"/>
        <v/>
      </c>
      <c r="H166" t="str">
        <f t="shared" si="9"/>
        <v/>
      </c>
      <c r="I166" t="str">
        <f t="shared" si="10"/>
        <v/>
      </c>
      <c r="J166" t="str">
        <f t="shared" si="11"/>
        <v/>
      </c>
    </row>
    <row r="167" spans="1:10" x14ac:dyDescent="0.3">
      <c r="A167" s="30" t="str">
        <f t="shared" si="12"/>
        <v/>
      </c>
      <c r="B167" t="str">
        <f>IF($A167="","",SUMIFS('acorduri de mediu impaduriri'!$C$2:$C$1048576,'acorduri de mediu impaduriri'!$I$2:$I$1048576,"&gt;="&amp;$A167,'acorduri de mediu impaduriri'!$I$2:$I$1048576,"&lt;"&amp;EDATE($A167,1),'acorduri de mediu impaduriri'!$A$2:$A$1048576,IF($B$3="Toată țara","&lt;&gt;""",$B$3)))</f>
        <v/>
      </c>
      <c r="C167" t="str">
        <f t="shared" si="13"/>
        <v/>
      </c>
      <c r="D167" t="str">
        <f>IF($A167="","",SUMIFS('acorduri de mediu impaduriri'!$C$2:$C$1048576,'acorduri de mediu impaduriri'!$J$2:$J$1048576,"&gt;="&amp;$A167,'acorduri de mediu impaduriri'!$J$2:$J$1048576,"&lt;"&amp;EDATE($A167,1),'acorduri de mediu impaduriri'!$A$2:$A$1048576,IF($B$3="Toată țara","&lt;&gt;""",$B$3)))</f>
        <v/>
      </c>
      <c r="E167" t="str">
        <f t="shared" si="14"/>
        <v/>
      </c>
      <c r="G167" t="str">
        <f t="shared" si="8"/>
        <v/>
      </c>
      <c r="H167" t="str">
        <f t="shared" si="9"/>
        <v/>
      </c>
      <c r="I167" t="str">
        <f t="shared" si="10"/>
        <v/>
      </c>
      <c r="J167" t="str">
        <f t="shared" si="11"/>
        <v/>
      </c>
    </row>
    <row r="168" spans="1:10" x14ac:dyDescent="0.3">
      <c r="A168" s="30" t="str">
        <f t="shared" si="12"/>
        <v/>
      </c>
      <c r="B168" t="str">
        <f>IF($A168="","",SUMIFS('acorduri de mediu impaduriri'!$C$2:$C$1048576,'acorduri de mediu impaduriri'!$I$2:$I$1048576,"&gt;="&amp;$A168,'acorduri de mediu impaduriri'!$I$2:$I$1048576,"&lt;"&amp;EDATE($A168,1),'acorduri de mediu impaduriri'!$A$2:$A$1048576,IF($B$3="Toată țara","&lt;&gt;""",$B$3)))</f>
        <v/>
      </c>
      <c r="C168" t="str">
        <f t="shared" si="13"/>
        <v/>
      </c>
      <c r="D168" t="str">
        <f>IF($A168="","",SUMIFS('acorduri de mediu impaduriri'!$C$2:$C$1048576,'acorduri de mediu impaduriri'!$J$2:$J$1048576,"&gt;="&amp;$A168,'acorduri de mediu impaduriri'!$J$2:$J$1048576,"&lt;"&amp;EDATE($A168,1),'acorduri de mediu impaduriri'!$A$2:$A$1048576,IF($B$3="Toată țara","&lt;&gt;""",$B$3)))</f>
        <v/>
      </c>
      <c r="E168" t="str">
        <f t="shared" si="14"/>
        <v/>
      </c>
      <c r="G168" t="str">
        <f t="shared" si="8"/>
        <v/>
      </c>
      <c r="H168" t="str">
        <f t="shared" si="9"/>
        <v/>
      </c>
      <c r="I168" t="str">
        <f t="shared" si="10"/>
        <v/>
      </c>
      <c r="J168" t="str">
        <f t="shared" si="11"/>
        <v/>
      </c>
    </row>
    <row r="169" spans="1:10" x14ac:dyDescent="0.3">
      <c r="A169" s="30" t="str">
        <f t="shared" si="12"/>
        <v/>
      </c>
      <c r="B169" t="str">
        <f>IF($A169="","",SUMIFS('acorduri de mediu impaduriri'!$C$2:$C$1048576,'acorduri de mediu impaduriri'!$I$2:$I$1048576,"&gt;="&amp;$A169,'acorduri de mediu impaduriri'!$I$2:$I$1048576,"&lt;"&amp;EDATE($A169,1),'acorduri de mediu impaduriri'!$A$2:$A$1048576,IF($B$3="Toată țara","&lt;&gt;""",$B$3)))</f>
        <v/>
      </c>
      <c r="C169" t="str">
        <f t="shared" si="13"/>
        <v/>
      </c>
      <c r="D169" t="str">
        <f>IF($A169="","",SUMIFS('acorduri de mediu impaduriri'!$C$2:$C$1048576,'acorduri de mediu impaduriri'!$J$2:$J$1048576,"&gt;="&amp;$A169,'acorduri de mediu impaduriri'!$J$2:$J$1048576,"&lt;"&amp;EDATE($A169,1),'acorduri de mediu impaduriri'!$A$2:$A$1048576,IF($B$3="Toată țara","&lt;&gt;""",$B$3)))</f>
        <v/>
      </c>
      <c r="E169" t="str">
        <f t="shared" si="14"/>
        <v/>
      </c>
      <c r="G169" t="str">
        <f t="shared" si="8"/>
        <v/>
      </c>
      <c r="H169" t="str">
        <f t="shared" si="9"/>
        <v/>
      </c>
      <c r="I169" t="str">
        <f t="shared" si="10"/>
        <v/>
      </c>
      <c r="J169" t="str">
        <f t="shared" si="11"/>
        <v/>
      </c>
    </row>
    <row r="170" spans="1:10" x14ac:dyDescent="0.3">
      <c r="A170" s="30" t="str">
        <f t="shared" si="12"/>
        <v/>
      </c>
      <c r="B170" t="str">
        <f>IF($A170="","",SUMIFS('acorduri de mediu impaduriri'!$C$2:$C$1048576,'acorduri de mediu impaduriri'!$I$2:$I$1048576,"&gt;="&amp;$A170,'acorduri de mediu impaduriri'!$I$2:$I$1048576,"&lt;"&amp;EDATE($A170,1),'acorduri de mediu impaduriri'!$A$2:$A$1048576,IF($B$3="Toată țara","&lt;&gt;""",$B$3)))</f>
        <v/>
      </c>
      <c r="C170" t="str">
        <f t="shared" si="13"/>
        <v/>
      </c>
      <c r="D170" t="str">
        <f>IF($A170="","",SUMIFS('acorduri de mediu impaduriri'!$C$2:$C$1048576,'acorduri de mediu impaduriri'!$J$2:$J$1048576,"&gt;="&amp;$A170,'acorduri de mediu impaduriri'!$J$2:$J$1048576,"&lt;"&amp;EDATE($A170,1),'acorduri de mediu impaduriri'!$A$2:$A$1048576,IF($B$3="Toată țara","&lt;&gt;""",$B$3)))</f>
        <v/>
      </c>
      <c r="E170" t="str">
        <f t="shared" si="14"/>
        <v/>
      </c>
      <c r="G170" t="str">
        <f t="shared" si="8"/>
        <v/>
      </c>
      <c r="H170" t="str">
        <f t="shared" si="9"/>
        <v/>
      </c>
      <c r="I170" t="str">
        <f t="shared" si="10"/>
        <v/>
      </c>
      <c r="J170" t="str">
        <f t="shared" si="11"/>
        <v/>
      </c>
    </row>
    <row r="171" spans="1:10" x14ac:dyDescent="0.3">
      <c r="A171" s="30" t="str">
        <f t="shared" si="12"/>
        <v/>
      </c>
      <c r="B171" t="str">
        <f>IF($A171="","",SUMIFS('acorduri de mediu impaduriri'!$C$2:$C$1048576,'acorduri de mediu impaduriri'!$I$2:$I$1048576,"&gt;="&amp;$A171,'acorduri de mediu impaduriri'!$I$2:$I$1048576,"&lt;"&amp;EDATE($A171,1),'acorduri de mediu impaduriri'!$A$2:$A$1048576,IF($B$3="Toată țara","&lt;&gt;""",$B$3)))</f>
        <v/>
      </c>
      <c r="C171" t="str">
        <f t="shared" si="13"/>
        <v/>
      </c>
      <c r="D171" t="str">
        <f>IF($A171="","",SUMIFS('acorduri de mediu impaduriri'!$C$2:$C$1048576,'acorduri de mediu impaduriri'!$J$2:$J$1048576,"&gt;="&amp;$A171,'acorduri de mediu impaduriri'!$J$2:$J$1048576,"&lt;"&amp;EDATE($A171,1),'acorduri de mediu impaduriri'!$A$2:$A$1048576,IF($B$3="Toată țara","&lt;&gt;""",$B$3)))</f>
        <v/>
      </c>
      <c r="E171" t="str">
        <f t="shared" si="14"/>
        <v/>
      </c>
      <c r="G171" t="str">
        <f t="shared" si="8"/>
        <v/>
      </c>
      <c r="H171" t="str">
        <f t="shared" si="9"/>
        <v/>
      </c>
      <c r="I171" t="str">
        <f t="shared" si="10"/>
        <v/>
      </c>
      <c r="J171" t="str">
        <f t="shared" si="11"/>
        <v/>
      </c>
    </row>
    <row r="172" spans="1:10" x14ac:dyDescent="0.3">
      <c r="A172" s="30" t="str">
        <f t="shared" si="12"/>
        <v/>
      </c>
      <c r="B172" t="str">
        <f>IF($A172="","",SUMIFS('acorduri de mediu impaduriri'!$C$2:$C$1048576,'acorduri de mediu impaduriri'!$I$2:$I$1048576,"&gt;="&amp;$A172,'acorduri de mediu impaduriri'!$I$2:$I$1048576,"&lt;"&amp;EDATE($A172,1),'acorduri de mediu impaduriri'!$A$2:$A$1048576,IF($B$3="Toată țara","&lt;&gt;""",$B$3)))</f>
        <v/>
      </c>
      <c r="C172" t="str">
        <f t="shared" si="13"/>
        <v/>
      </c>
      <c r="D172" t="str">
        <f>IF($A172="","",SUMIFS('acorduri de mediu impaduriri'!$C$2:$C$1048576,'acorduri de mediu impaduriri'!$J$2:$J$1048576,"&gt;="&amp;$A172,'acorduri de mediu impaduriri'!$J$2:$J$1048576,"&lt;"&amp;EDATE($A172,1),'acorduri de mediu impaduriri'!$A$2:$A$1048576,IF($B$3="Toată țara","&lt;&gt;""",$B$3)))</f>
        <v/>
      </c>
      <c r="E172" t="str">
        <f t="shared" si="14"/>
        <v/>
      </c>
      <c r="G172" t="str">
        <f t="shared" si="8"/>
        <v/>
      </c>
      <c r="H172" t="str">
        <f t="shared" si="9"/>
        <v/>
      </c>
      <c r="I172" t="str">
        <f t="shared" si="10"/>
        <v/>
      </c>
      <c r="J172" t="str">
        <f t="shared" si="11"/>
        <v/>
      </c>
    </row>
    <row r="173" spans="1:10" x14ac:dyDescent="0.3">
      <c r="A173" s="30" t="str">
        <f t="shared" si="12"/>
        <v/>
      </c>
      <c r="B173" t="str">
        <f>IF($A173="","",SUMIFS('acorduri de mediu impaduriri'!$C$2:$C$1048576,'acorduri de mediu impaduriri'!$I$2:$I$1048576,"&gt;="&amp;$A173,'acorduri de mediu impaduriri'!$I$2:$I$1048576,"&lt;"&amp;EDATE($A173,1),'acorduri de mediu impaduriri'!$A$2:$A$1048576,IF($B$3="Toată țara","&lt;&gt;""",$B$3)))</f>
        <v/>
      </c>
      <c r="C173" t="str">
        <f t="shared" si="13"/>
        <v/>
      </c>
      <c r="D173" t="str">
        <f>IF($A173="","",SUMIFS('acorduri de mediu impaduriri'!$C$2:$C$1048576,'acorduri de mediu impaduriri'!$J$2:$J$1048576,"&gt;="&amp;$A173,'acorduri de mediu impaduriri'!$J$2:$J$1048576,"&lt;"&amp;EDATE($A173,1),'acorduri de mediu impaduriri'!$A$2:$A$1048576,IF($B$3="Toată țara","&lt;&gt;""",$B$3)))</f>
        <v/>
      </c>
      <c r="E173" t="str">
        <f t="shared" si="14"/>
        <v/>
      </c>
      <c r="G173" t="str">
        <f t="shared" si="8"/>
        <v/>
      </c>
      <c r="H173" t="str">
        <f t="shared" si="9"/>
        <v/>
      </c>
      <c r="I173" t="str">
        <f t="shared" si="10"/>
        <v/>
      </c>
      <c r="J173" t="str">
        <f t="shared" si="11"/>
        <v/>
      </c>
    </row>
    <row r="174" spans="1:10" x14ac:dyDescent="0.3">
      <c r="A174" s="30" t="str">
        <f t="shared" si="12"/>
        <v/>
      </c>
      <c r="B174" t="str">
        <f>IF($A174="","",SUMIFS('acorduri de mediu impaduriri'!$C$2:$C$1048576,'acorduri de mediu impaduriri'!$I$2:$I$1048576,"&gt;="&amp;$A174,'acorduri de mediu impaduriri'!$I$2:$I$1048576,"&lt;"&amp;EDATE($A174,1),'acorduri de mediu impaduriri'!$A$2:$A$1048576,IF($B$3="Toată țara","&lt;&gt;""",$B$3)))</f>
        <v/>
      </c>
      <c r="C174" t="str">
        <f t="shared" si="13"/>
        <v/>
      </c>
      <c r="D174" t="str">
        <f>IF($A174="","",SUMIFS('acorduri de mediu impaduriri'!$C$2:$C$1048576,'acorduri de mediu impaduriri'!$J$2:$J$1048576,"&gt;="&amp;$A174,'acorduri de mediu impaduriri'!$J$2:$J$1048576,"&lt;"&amp;EDATE($A174,1),'acorduri de mediu impaduriri'!$A$2:$A$1048576,IF($B$3="Toată țara","&lt;&gt;""",$B$3)))</f>
        <v/>
      </c>
      <c r="E174" t="str">
        <f t="shared" si="14"/>
        <v/>
      </c>
      <c r="G174" t="str">
        <f t="shared" si="8"/>
        <v/>
      </c>
      <c r="H174" t="str">
        <f t="shared" si="9"/>
        <v/>
      </c>
      <c r="I174" t="str">
        <f t="shared" si="10"/>
        <v/>
      </c>
      <c r="J174" t="str">
        <f t="shared" si="11"/>
        <v/>
      </c>
    </row>
    <row r="175" spans="1:10" x14ac:dyDescent="0.3">
      <c r="A175" s="30" t="str">
        <f t="shared" si="12"/>
        <v/>
      </c>
      <c r="B175" t="str">
        <f>IF($A175="","",SUMIFS('acorduri de mediu impaduriri'!$C$2:$C$1048576,'acorduri de mediu impaduriri'!$I$2:$I$1048576,"&gt;="&amp;$A175,'acorduri de mediu impaduriri'!$I$2:$I$1048576,"&lt;"&amp;EDATE($A175,1),'acorduri de mediu impaduriri'!$A$2:$A$1048576,IF($B$3="Toată țara","&lt;&gt;""",$B$3)))</f>
        <v/>
      </c>
      <c r="C175" t="str">
        <f t="shared" si="13"/>
        <v/>
      </c>
      <c r="D175" t="str">
        <f>IF($A175="","",SUMIFS('acorduri de mediu impaduriri'!$C$2:$C$1048576,'acorduri de mediu impaduriri'!$J$2:$J$1048576,"&gt;="&amp;$A175,'acorduri de mediu impaduriri'!$J$2:$J$1048576,"&lt;"&amp;EDATE($A175,1),'acorduri de mediu impaduriri'!$A$2:$A$1048576,IF($B$3="Toată țara","&lt;&gt;""",$B$3)))</f>
        <v/>
      </c>
      <c r="E175" t="str">
        <f t="shared" si="14"/>
        <v/>
      </c>
      <c r="G175" t="str">
        <f t="shared" si="8"/>
        <v/>
      </c>
      <c r="H175" t="str">
        <f t="shared" si="9"/>
        <v/>
      </c>
      <c r="I175" t="str">
        <f t="shared" si="10"/>
        <v/>
      </c>
      <c r="J175" t="str">
        <f t="shared" si="11"/>
        <v/>
      </c>
    </row>
    <row r="176" spans="1:10" x14ac:dyDescent="0.3">
      <c r="A176" s="30" t="str">
        <f t="shared" si="12"/>
        <v/>
      </c>
      <c r="B176" t="str">
        <f>IF($A176="","",SUMIFS('acorduri de mediu impaduriri'!$C$2:$C$1048576,'acorduri de mediu impaduriri'!$I$2:$I$1048576,"&gt;="&amp;$A176,'acorduri de mediu impaduriri'!$I$2:$I$1048576,"&lt;"&amp;EDATE($A176,1),'acorduri de mediu impaduriri'!$A$2:$A$1048576,IF($B$3="Toată țara","&lt;&gt;""",$B$3)))</f>
        <v/>
      </c>
      <c r="C176" t="str">
        <f t="shared" si="13"/>
        <v/>
      </c>
      <c r="D176" t="str">
        <f>IF($A176="","",SUMIFS('acorduri de mediu impaduriri'!$C$2:$C$1048576,'acorduri de mediu impaduriri'!$J$2:$J$1048576,"&gt;="&amp;$A176,'acorduri de mediu impaduriri'!$J$2:$J$1048576,"&lt;"&amp;EDATE($A176,1),'acorduri de mediu impaduriri'!$A$2:$A$1048576,IF($B$3="Toată țara","&lt;&gt;""",$B$3)))</f>
        <v/>
      </c>
      <c r="E176" t="str">
        <f t="shared" si="14"/>
        <v/>
      </c>
      <c r="G176" t="str">
        <f t="shared" si="8"/>
        <v/>
      </c>
      <c r="H176" t="str">
        <f t="shared" si="9"/>
        <v/>
      </c>
      <c r="I176" t="str">
        <f t="shared" si="10"/>
        <v/>
      </c>
      <c r="J176" t="str">
        <f t="shared" si="11"/>
        <v/>
      </c>
    </row>
    <row r="177" spans="1:10" x14ac:dyDescent="0.3">
      <c r="A177" s="30" t="str">
        <f t="shared" si="12"/>
        <v/>
      </c>
      <c r="B177" t="str">
        <f>IF($A177="","",SUMIFS('acorduri de mediu impaduriri'!$C$2:$C$1048576,'acorduri de mediu impaduriri'!$I$2:$I$1048576,"&gt;="&amp;$A177,'acorduri de mediu impaduriri'!$I$2:$I$1048576,"&lt;"&amp;EDATE($A177,1),'acorduri de mediu impaduriri'!$A$2:$A$1048576,IF($B$3="Toată țara","&lt;&gt;""",$B$3)))</f>
        <v/>
      </c>
      <c r="C177" t="str">
        <f t="shared" si="13"/>
        <v/>
      </c>
      <c r="D177" t="str">
        <f>IF($A177="","",SUMIFS('acorduri de mediu impaduriri'!$C$2:$C$1048576,'acorduri de mediu impaduriri'!$J$2:$J$1048576,"&gt;="&amp;$A177,'acorduri de mediu impaduriri'!$J$2:$J$1048576,"&lt;"&amp;EDATE($A177,1),'acorduri de mediu impaduriri'!$A$2:$A$1048576,IF($B$3="Toată țara","&lt;&gt;""",$B$3)))</f>
        <v/>
      </c>
      <c r="E177" t="str">
        <f t="shared" si="14"/>
        <v/>
      </c>
      <c r="G177" t="str">
        <f t="shared" si="8"/>
        <v/>
      </c>
      <c r="H177" t="str">
        <f t="shared" si="9"/>
        <v/>
      </c>
      <c r="I177" t="str">
        <f t="shared" si="10"/>
        <v/>
      </c>
      <c r="J177" t="str">
        <f t="shared" si="11"/>
        <v/>
      </c>
    </row>
    <row r="178" spans="1:10" x14ac:dyDescent="0.3">
      <c r="A178" s="30" t="str">
        <f t="shared" si="12"/>
        <v/>
      </c>
      <c r="B178" t="str">
        <f>IF($A178="","",SUMIFS('acorduri de mediu impaduriri'!$C$2:$C$1048576,'acorduri de mediu impaduriri'!$I$2:$I$1048576,"&gt;="&amp;$A178,'acorduri de mediu impaduriri'!$I$2:$I$1048576,"&lt;"&amp;EDATE($A178,1),'acorduri de mediu impaduriri'!$A$2:$A$1048576,IF($B$3="Toată țara","&lt;&gt;""",$B$3)))</f>
        <v/>
      </c>
      <c r="C178" t="str">
        <f t="shared" si="13"/>
        <v/>
      </c>
      <c r="D178" t="str">
        <f>IF($A178="","",SUMIFS('acorduri de mediu impaduriri'!$C$2:$C$1048576,'acorduri de mediu impaduriri'!$J$2:$J$1048576,"&gt;="&amp;$A178,'acorduri de mediu impaduriri'!$J$2:$J$1048576,"&lt;"&amp;EDATE($A178,1),'acorduri de mediu impaduriri'!$A$2:$A$1048576,IF($B$3="Toată țara","&lt;&gt;""",$B$3)))</f>
        <v/>
      </c>
      <c r="E178" t="str">
        <f t="shared" si="14"/>
        <v/>
      </c>
      <c r="G178" t="str">
        <f t="shared" si="8"/>
        <v/>
      </c>
      <c r="H178" t="str">
        <f t="shared" si="9"/>
        <v/>
      </c>
      <c r="I178" t="str">
        <f t="shared" si="10"/>
        <v/>
      </c>
      <c r="J178" t="str">
        <f t="shared" si="11"/>
        <v/>
      </c>
    </row>
    <row r="179" spans="1:10" x14ac:dyDescent="0.3">
      <c r="A179" s="30" t="str">
        <f t="shared" si="12"/>
        <v/>
      </c>
      <c r="B179" t="str">
        <f>IF($A179="","",SUMIFS('acorduri de mediu impaduriri'!$C$2:$C$1048576,'acorduri de mediu impaduriri'!$I$2:$I$1048576,"&gt;="&amp;$A179,'acorduri de mediu impaduriri'!$I$2:$I$1048576,"&lt;"&amp;EDATE($A179,1),'acorduri de mediu impaduriri'!$A$2:$A$1048576,IF($B$3="Toată țara","&lt;&gt;""",$B$3)))</f>
        <v/>
      </c>
      <c r="C179" t="str">
        <f t="shared" si="13"/>
        <v/>
      </c>
      <c r="D179" t="str">
        <f>IF($A179="","",SUMIFS('acorduri de mediu impaduriri'!$C$2:$C$1048576,'acorduri de mediu impaduriri'!$J$2:$J$1048576,"&gt;="&amp;$A179,'acorduri de mediu impaduriri'!$J$2:$J$1048576,"&lt;"&amp;EDATE($A179,1),'acorduri de mediu impaduriri'!$A$2:$A$1048576,IF($B$3="Toată țara","&lt;&gt;""",$B$3)))</f>
        <v/>
      </c>
      <c r="E179" t="str">
        <f t="shared" si="14"/>
        <v/>
      </c>
      <c r="G179" t="str">
        <f t="shared" si="8"/>
        <v/>
      </c>
      <c r="H179" t="str">
        <f t="shared" si="9"/>
        <v/>
      </c>
      <c r="I179" t="str">
        <f t="shared" si="10"/>
        <v/>
      </c>
      <c r="J179" t="str">
        <f t="shared" si="11"/>
        <v/>
      </c>
    </row>
    <row r="180" spans="1:10" x14ac:dyDescent="0.3">
      <c r="A180" s="30" t="str">
        <f t="shared" si="12"/>
        <v/>
      </c>
      <c r="B180" t="str">
        <f>IF($A180="","",SUMIFS('acorduri de mediu impaduriri'!$C$2:$C$1048576,'acorduri de mediu impaduriri'!$I$2:$I$1048576,"&gt;="&amp;$A180,'acorduri de mediu impaduriri'!$I$2:$I$1048576,"&lt;"&amp;EDATE($A180,1),'acorduri de mediu impaduriri'!$A$2:$A$1048576,IF($B$3="Toată țara","&lt;&gt;""",$B$3)))</f>
        <v/>
      </c>
      <c r="C180" t="str">
        <f t="shared" si="13"/>
        <v/>
      </c>
      <c r="D180" t="str">
        <f>IF($A180="","",SUMIFS('acorduri de mediu impaduriri'!$C$2:$C$1048576,'acorduri de mediu impaduriri'!$J$2:$J$1048576,"&gt;="&amp;$A180,'acorduri de mediu impaduriri'!$J$2:$J$1048576,"&lt;"&amp;EDATE($A180,1),'acorduri de mediu impaduriri'!$A$2:$A$1048576,IF($B$3="Toată țara","&lt;&gt;""",$B$3)))</f>
        <v/>
      </c>
      <c r="E180" t="str">
        <f t="shared" si="14"/>
        <v/>
      </c>
      <c r="G180" t="str">
        <f t="shared" si="8"/>
        <v/>
      </c>
      <c r="H180" t="str">
        <f t="shared" si="9"/>
        <v/>
      </c>
      <c r="I180" t="str">
        <f t="shared" si="10"/>
        <v/>
      </c>
      <c r="J180" t="str">
        <f t="shared" si="11"/>
        <v/>
      </c>
    </row>
    <row r="181" spans="1:10" x14ac:dyDescent="0.3">
      <c r="A181" s="30" t="str">
        <f t="shared" si="12"/>
        <v/>
      </c>
      <c r="B181" t="str">
        <f>IF($A181="","",SUMIFS('acorduri de mediu impaduriri'!$C$2:$C$1048576,'acorduri de mediu impaduriri'!$I$2:$I$1048576,"&gt;="&amp;$A181,'acorduri de mediu impaduriri'!$I$2:$I$1048576,"&lt;"&amp;EDATE($A181,1),'acorduri de mediu impaduriri'!$A$2:$A$1048576,IF($B$3="Toată țara","&lt;&gt;""",$B$3)))</f>
        <v/>
      </c>
      <c r="C181" t="str">
        <f t="shared" si="13"/>
        <v/>
      </c>
      <c r="D181" t="str">
        <f>IF($A181="","",SUMIFS('acorduri de mediu impaduriri'!$C$2:$C$1048576,'acorduri de mediu impaduriri'!$J$2:$J$1048576,"&gt;="&amp;$A181,'acorduri de mediu impaduriri'!$J$2:$J$1048576,"&lt;"&amp;EDATE($A181,1),'acorduri de mediu impaduriri'!$A$2:$A$1048576,IF($B$3="Toată țara","&lt;&gt;""",$B$3)))</f>
        <v/>
      </c>
      <c r="E181" t="str">
        <f t="shared" si="14"/>
        <v/>
      </c>
      <c r="G181" t="str">
        <f t="shared" si="8"/>
        <v/>
      </c>
      <c r="H181" t="str">
        <f t="shared" si="9"/>
        <v/>
      </c>
      <c r="I181" t="str">
        <f t="shared" si="10"/>
        <v/>
      </c>
      <c r="J181" t="str">
        <f t="shared" si="11"/>
        <v/>
      </c>
    </row>
    <row r="182" spans="1:10" x14ac:dyDescent="0.3">
      <c r="A182" s="30" t="str">
        <f t="shared" si="12"/>
        <v/>
      </c>
      <c r="B182" t="str">
        <f>IF($A182="","",SUMIFS('acorduri de mediu impaduriri'!$C$2:$C$1048576,'acorduri de mediu impaduriri'!$I$2:$I$1048576,"&gt;="&amp;$A182,'acorduri de mediu impaduriri'!$I$2:$I$1048576,"&lt;"&amp;EDATE($A182,1),'acorduri de mediu impaduriri'!$A$2:$A$1048576,IF($B$3="Toată țara","&lt;&gt;""",$B$3)))</f>
        <v/>
      </c>
      <c r="C182" t="str">
        <f t="shared" si="13"/>
        <v/>
      </c>
      <c r="D182" t="str">
        <f>IF($A182="","",SUMIFS('acorduri de mediu impaduriri'!$C$2:$C$1048576,'acorduri de mediu impaduriri'!$J$2:$J$1048576,"&gt;="&amp;$A182,'acorduri de mediu impaduriri'!$J$2:$J$1048576,"&lt;"&amp;EDATE($A182,1),'acorduri de mediu impaduriri'!$A$2:$A$1048576,IF($B$3="Toată țara","&lt;&gt;""",$B$3)))</f>
        <v/>
      </c>
      <c r="E182" t="str">
        <f t="shared" si="14"/>
        <v/>
      </c>
      <c r="G182" t="str">
        <f t="shared" si="8"/>
        <v/>
      </c>
      <c r="H182" t="str">
        <f t="shared" si="9"/>
        <v/>
      </c>
      <c r="I182" t="str">
        <f t="shared" si="10"/>
        <v/>
      </c>
      <c r="J182" t="str">
        <f t="shared" si="11"/>
        <v/>
      </c>
    </row>
    <row r="183" spans="1:10" x14ac:dyDescent="0.3">
      <c r="A183" s="30" t="str">
        <f t="shared" si="12"/>
        <v/>
      </c>
      <c r="B183" t="str">
        <f>IF($A183="","",SUMIFS('acorduri de mediu impaduriri'!$C$2:$C$1048576,'acorduri de mediu impaduriri'!$I$2:$I$1048576,"&gt;="&amp;$A183,'acorduri de mediu impaduriri'!$I$2:$I$1048576,"&lt;"&amp;EDATE($A183,1),'acorduri de mediu impaduriri'!$A$2:$A$1048576,IF($B$3="Toată țara","&lt;&gt;""",$B$3)))</f>
        <v/>
      </c>
      <c r="C183" t="str">
        <f t="shared" si="13"/>
        <v/>
      </c>
      <c r="D183" t="str">
        <f>IF($A183="","",SUMIFS('acorduri de mediu impaduriri'!$C$2:$C$1048576,'acorduri de mediu impaduriri'!$J$2:$J$1048576,"&gt;="&amp;$A183,'acorduri de mediu impaduriri'!$J$2:$J$1048576,"&lt;"&amp;EDATE($A183,1),'acorduri de mediu impaduriri'!$A$2:$A$1048576,IF($B$3="Toată țara","&lt;&gt;""",$B$3)))</f>
        <v/>
      </c>
      <c r="E183" t="str">
        <f t="shared" si="14"/>
        <v/>
      </c>
      <c r="G183" t="str">
        <f t="shared" si="8"/>
        <v/>
      </c>
      <c r="H183" t="str">
        <f t="shared" si="9"/>
        <v/>
      </c>
      <c r="I183" t="str">
        <f t="shared" si="10"/>
        <v/>
      </c>
      <c r="J183" t="str">
        <f t="shared" si="11"/>
        <v/>
      </c>
    </row>
    <row r="184" spans="1:10" x14ac:dyDescent="0.3">
      <c r="A184" s="30" t="str">
        <f t="shared" si="12"/>
        <v/>
      </c>
      <c r="B184" t="str">
        <f>IF($A184="","",SUMIFS('acorduri de mediu impaduriri'!$C$2:$C$1048576,'acorduri de mediu impaduriri'!$I$2:$I$1048576,"&gt;="&amp;$A184,'acorduri de mediu impaduriri'!$I$2:$I$1048576,"&lt;"&amp;EDATE($A184,1),'acorduri de mediu impaduriri'!$A$2:$A$1048576,IF($B$3="Toată țara","&lt;&gt;""",$B$3)))</f>
        <v/>
      </c>
      <c r="C184" t="str">
        <f t="shared" si="13"/>
        <v/>
      </c>
      <c r="D184" t="str">
        <f>IF($A184="","",SUMIFS('acorduri de mediu impaduriri'!$C$2:$C$1048576,'acorduri de mediu impaduriri'!$J$2:$J$1048576,"&gt;="&amp;$A184,'acorduri de mediu impaduriri'!$J$2:$J$1048576,"&lt;"&amp;EDATE($A184,1),'acorduri de mediu impaduriri'!$A$2:$A$1048576,IF($B$3="Toată țara","&lt;&gt;""",$B$3)))</f>
        <v/>
      </c>
      <c r="E184" t="str">
        <f t="shared" si="14"/>
        <v/>
      </c>
      <c r="G184" t="str">
        <f t="shared" si="8"/>
        <v/>
      </c>
      <c r="H184" t="str">
        <f t="shared" si="9"/>
        <v/>
      </c>
      <c r="I184" t="str">
        <f t="shared" si="10"/>
        <v/>
      </c>
      <c r="J184" t="str">
        <f t="shared" si="11"/>
        <v/>
      </c>
    </row>
    <row r="185" spans="1:10" x14ac:dyDescent="0.3">
      <c r="A185" s="30" t="str">
        <f t="shared" si="12"/>
        <v/>
      </c>
      <c r="B185" t="str">
        <f>IF($A185="","",SUMIFS('acorduri de mediu impaduriri'!$C$2:$C$1048576,'acorduri de mediu impaduriri'!$I$2:$I$1048576,"&gt;="&amp;$A185,'acorduri de mediu impaduriri'!$I$2:$I$1048576,"&lt;"&amp;EDATE($A185,1),'acorduri de mediu impaduriri'!$A$2:$A$1048576,IF($B$3="Toată țara","&lt;&gt;""",$B$3)))</f>
        <v/>
      </c>
      <c r="C185" t="str">
        <f t="shared" si="13"/>
        <v/>
      </c>
      <c r="D185" t="str">
        <f>IF($A185="","",SUMIFS('acorduri de mediu impaduriri'!$C$2:$C$1048576,'acorduri de mediu impaduriri'!$J$2:$J$1048576,"&gt;="&amp;$A185,'acorduri de mediu impaduriri'!$J$2:$J$1048576,"&lt;"&amp;EDATE($A185,1),'acorduri de mediu impaduriri'!$A$2:$A$1048576,IF($B$3="Toată țara","&lt;&gt;""",$B$3)))</f>
        <v/>
      </c>
      <c r="E185" t="str">
        <f t="shared" si="14"/>
        <v/>
      </c>
      <c r="G185" t="str">
        <f t="shared" si="8"/>
        <v/>
      </c>
      <c r="H185" t="str">
        <f t="shared" si="9"/>
        <v/>
      </c>
      <c r="I185" t="str">
        <f t="shared" si="10"/>
        <v/>
      </c>
      <c r="J185" t="str">
        <f t="shared" si="11"/>
        <v/>
      </c>
    </row>
    <row r="186" spans="1:10" x14ac:dyDescent="0.3">
      <c r="A186" s="30" t="str">
        <f t="shared" si="12"/>
        <v/>
      </c>
      <c r="B186" t="str">
        <f>IF($A186="","",SUMIFS('acorduri de mediu impaduriri'!$C$2:$C$1048576,'acorduri de mediu impaduriri'!$I$2:$I$1048576,"&gt;="&amp;$A186,'acorduri de mediu impaduriri'!$I$2:$I$1048576,"&lt;"&amp;EDATE($A186,1),'acorduri de mediu impaduriri'!$A$2:$A$1048576,IF($B$3="Toată țara","&lt;&gt;""",$B$3)))</f>
        <v/>
      </c>
      <c r="C186" t="str">
        <f t="shared" si="13"/>
        <v/>
      </c>
      <c r="D186" t="str">
        <f>IF($A186="","",SUMIFS('acorduri de mediu impaduriri'!$C$2:$C$1048576,'acorduri de mediu impaduriri'!$J$2:$J$1048576,"&gt;="&amp;$A186,'acorduri de mediu impaduriri'!$J$2:$J$1048576,"&lt;"&amp;EDATE($A186,1),'acorduri de mediu impaduriri'!$A$2:$A$1048576,IF($B$3="Toată țara","&lt;&gt;""",$B$3)))</f>
        <v/>
      </c>
      <c r="E186" t="str">
        <f t="shared" si="14"/>
        <v/>
      </c>
      <c r="G186" t="str">
        <f t="shared" si="8"/>
        <v/>
      </c>
      <c r="H186" t="str">
        <f t="shared" si="9"/>
        <v/>
      </c>
      <c r="I186" t="str">
        <f t="shared" si="10"/>
        <v/>
      </c>
      <c r="J186" t="str">
        <f t="shared" si="11"/>
        <v/>
      </c>
    </row>
    <row r="187" spans="1:10" x14ac:dyDescent="0.3">
      <c r="A187" s="30" t="str">
        <f t="shared" si="12"/>
        <v/>
      </c>
      <c r="B187" t="str">
        <f>IF($A187="","",SUMIFS('acorduri de mediu impaduriri'!$C$2:$C$1048576,'acorduri de mediu impaduriri'!$I$2:$I$1048576,"&gt;="&amp;$A187,'acorduri de mediu impaduriri'!$I$2:$I$1048576,"&lt;"&amp;EDATE($A187,1),'acorduri de mediu impaduriri'!$A$2:$A$1048576,IF($B$3="Toată țara","&lt;&gt;""",$B$3)))</f>
        <v/>
      </c>
      <c r="C187" t="str">
        <f t="shared" si="13"/>
        <v/>
      </c>
      <c r="D187" t="str">
        <f>IF($A187="","",SUMIFS('acorduri de mediu impaduriri'!$C$2:$C$1048576,'acorduri de mediu impaduriri'!$J$2:$J$1048576,"&gt;="&amp;$A187,'acorduri de mediu impaduriri'!$J$2:$J$1048576,"&lt;"&amp;EDATE($A187,1),'acorduri de mediu impaduriri'!$A$2:$A$1048576,IF($B$3="Toată țara","&lt;&gt;""",$B$3)))</f>
        <v/>
      </c>
      <c r="E187" t="str">
        <f t="shared" si="14"/>
        <v/>
      </c>
      <c r="G187" t="str">
        <f t="shared" si="8"/>
        <v/>
      </c>
      <c r="H187" t="str">
        <f t="shared" si="9"/>
        <v/>
      </c>
      <c r="I187" t="str">
        <f t="shared" si="10"/>
        <v/>
      </c>
      <c r="J187" t="str">
        <f t="shared" si="11"/>
        <v/>
      </c>
    </row>
    <row r="188" spans="1:10" x14ac:dyDescent="0.3">
      <c r="A188" s="30" t="str">
        <f t="shared" si="12"/>
        <v/>
      </c>
      <c r="B188" t="str">
        <f>IF($A188="","",SUMIFS('acorduri de mediu impaduriri'!$C$2:$C$1048576,'acorduri de mediu impaduriri'!$I$2:$I$1048576,"&gt;="&amp;$A188,'acorduri de mediu impaduriri'!$I$2:$I$1048576,"&lt;"&amp;EDATE($A188,1),'acorduri de mediu impaduriri'!$A$2:$A$1048576,IF($B$3="Toată țara","&lt;&gt;""",$B$3)))</f>
        <v/>
      </c>
      <c r="C188" t="str">
        <f t="shared" si="13"/>
        <v/>
      </c>
      <c r="D188" t="str">
        <f>IF($A188="","",SUMIFS('acorduri de mediu impaduriri'!$C$2:$C$1048576,'acorduri de mediu impaduriri'!$J$2:$J$1048576,"&gt;="&amp;$A188,'acorduri de mediu impaduriri'!$J$2:$J$1048576,"&lt;"&amp;EDATE($A188,1),'acorduri de mediu impaduriri'!$A$2:$A$1048576,IF($B$3="Toată țara","&lt;&gt;""",$B$3)))</f>
        <v/>
      </c>
      <c r="E188" t="str">
        <f t="shared" si="14"/>
        <v/>
      </c>
      <c r="G188" t="str">
        <f t="shared" si="8"/>
        <v/>
      </c>
      <c r="H188" t="str">
        <f t="shared" si="9"/>
        <v/>
      </c>
      <c r="I188" t="str">
        <f t="shared" si="10"/>
        <v/>
      </c>
      <c r="J188" t="str">
        <f t="shared" si="11"/>
        <v/>
      </c>
    </row>
    <row r="189" spans="1:10" x14ac:dyDescent="0.3">
      <c r="A189" s="30" t="str">
        <f t="shared" si="12"/>
        <v/>
      </c>
      <c r="B189" t="str">
        <f>IF($A189="","",SUMIFS('acorduri de mediu impaduriri'!$C$2:$C$1048576,'acorduri de mediu impaduriri'!$I$2:$I$1048576,"&gt;="&amp;$A189,'acorduri de mediu impaduriri'!$I$2:$I$1048576,"&lt;"&amp;EDATE($A189,1),'acorduri de mediu impaduriri'!$A$2:$A$1048576,IF($B$3="Toată țara","&lt;&gt;""",$B$3)))</f>
        <v/>
      </c>
      <c r="C189" t="str">
        <f t="shared" si="13"/>
        <v/>
      </c>
      <c r="D189" t="str">
        <f>IF($A189="","",SUMIFS('acorduri de mediu impaduriri'!$C$2:$C$1048576,'acorduri de mediu impaduriri'!$J$2:$J$1048576,"&gt;="&amp;$A189,'acorduri de mediu impaduriri'!$J$2:$J$1048576,"&lt;"&amp;EDATE($A189,1),'acorduri de mediu impaduriri'!$A$2:$A$1048576,IF($B$3="Toată țara","&lt;&gt;""",$B$3)))</f>
        <v/>
      </c>
      <c r="E189" t="str">
        <f t="shared" si="14"/>
        <v/>
      </c>
      <c r="G189" t="str">
        <f t="shared" si="8"/>
        <v/>
      </c>
      <c r="H189" t="str">
        <f t="shared" si="9"/>
        <v/>
      </c>
      <c r="I189" t="str">
        <f t="shared" si="10"/>
        <v/>
      </c>
      <c r="J189" t="str">
        <f t="shared" si="11"/>
        <v/>
      </c>
    </row>
    <row r="190" spans="1:10" x14ac:dyDescent="0.3">
      <c r="A190" s="30" t="str">
        <f t="shared" si="12"/>
        <v/>
      </c>
      <c r="B190" t="str">
        <f>IF($A190="","",SUMIFS('acorduri de mediu impaduriri'!$C$2:$C$1048576,'acorduri de mediu impaduriri'!$I$2:$I$1048576,"&gt;="&amp;$A190,'acorduri de mediu impaduriri'!$I$2:$I$1048576,"&lt;"&amp;EDATE($A190,1),'acorduri de mediu impaduriri'!$A$2:$A$1048576,IF($B$3="Toată țara","&lt;&gt;""",$B$3)))</f>
        <v/>
      </c>
      <c r="C190" t="str">
        <f t="shared" si="13"/>
        <v/>
      </c>
      <c r="D190" t="str">
        <f>IF($A190="","",SUMIFS('acorduri de mediu impaduriri'!$C$2:$C$1048576,'acorduri de mediu impaduriri'!$J$2:$J$1048576,"&gt;="&amp;$A190,'acorduri de mediu impaduriri'!$J$2:$J$1048576,"&lt;"&amp;EDATE($A190,1),'acorduri de mediu impaduriri'!$A$2:$A$1048576,IF($B$3="Toată țara","&lt;&gt;""",$B$3)))</f>
        <v/>
      </c>
      <c r="E190" t="str">
        <f t="shared" si="14"/>
        <v/>
      </c>
      <c r="G190" t="str">
        <f t="shared" ref="G190:G253" si="15">IF($A190="","",IF($B$6="Ascunde",NA(),B190))</f>
        <v/>
      </c>
      <c r="H190" t="str">
        <f t="shared" ref="H190:H253" si="16">IF($A190="","",IF($B$7="Ascunde",NA(),C190))</f>
        <v/>
      </c>
      <c r="I190" t="str">
        <f t="shared" ref="I190:I253" si="17">IF($A190="","",IF($B$8="Ascunde",NA(),D190))</f>
        <v/>
      </c>
      <c r="J190" t="str">
        <f t="shared" ref="J190:J253" si="18">IF($A190="","",IF($B$9="Ascunde",NA(),E190))</f>
        <v/>
      </c>
    </row>
    <row r="191" spans="1:10" x14ac:dyDescent="0.3">
      <c r="A191" s="30" t="str">
        <f t="shared" ref="A191:A254" si="19">IF(A190="","",IF(EDATE(A190,1)&gt;$B$60,"",EDATE(A190,1)))</f>
        <v/>
      </c>
      <c r="B191" t="str">
        <f>IF($A191="","",SUMIFS('acorduri de mediu impaduriri'!$C$2:$C$1048576,'acorduri de mediu impaduriri'!$I$2:$I$1048576,"&gt;="&amp;$A191,'acorduri de mediu impaduriri'!$I$2:$I$1048576,"&lt;"&amp;EDATE($A191,1),'acorduri de mediu impaduriri'!$A$2:$A$1048576,IF($B$3="Toată țara","&lt;&gt;""",$B$3)))</f>
        <v/>
      </c>
      <c r="C191" t="str">
        <f t="shared" ref="C191:C254" si="20">IF(OR($A191="",B191=""),"",C190+B191)</f>
        <v/>
      </c>
      <c r="D191" t="str">
        <f>IF($A191="","",SUMIFS('acorduri de mediu impaduriri'!$C$2:$C$1048576,'acorduri de mediu impaduriri'!$J$2:$J$1048576,"&gt;="&amp;$A191,'acorduri de mediu impaduriri'!$J$2:$J$1048576,"&lt;"&amp;EDATE($A191,1),'acorduri de mediu impaduriri'!$A$2:$A$1048576,IF($B$3="Toată țara","&lt;&gt;""",$B$3)))</f>
        <v/>
      </c>
      <c r="E191" t="str">
        <f t="shared" ref="E191:E254" si="21">IF(OR($A191="",D191=""),"",E190+D191)</f>
        <v/>
      </c>
      <c r="G191" t="str">
        <f t="shared" si="15"/>
        <v/>
      </c>
      <c r="H191" t="str">
        <f t="shared" si="16"/>
        <v/>
      </c>
      <c r="I191" t="str">
        <f t="shared" si="17"/>
        <v/>
      </c>
      <c r="J191" t="str">
        <f t="shared" si="18"/>
        <v/>
      </c>
    </row>
    <row r="192" spans="1:10" x14ac:dyDescent="0.3">
      <c r="A192" s="30" t="str">
        <f t="shared" si="19"/>
        <v/>
      </c>
      <c r="B192" t="str">
        <f>IF($A192="","",SUMIFS('acorduri de mediu impaduriri'!$C$2:$C$1048576,'acorduri de mediu impaduriri'!$I$2:$I$1048576,"&gt;="&amp;$A192,'acorduri de mediu impaduriri'!$I$2:$I$1048576,"&lt;"&amp;EDATE($A192,1),'acorduri de mediu impaduriri'!$A$2:$A$1048576,IF($B$3="Toată țara","&lt;&gt;""",$B$3)))</f>
        <v/>
      </c>
      <c r="C192" t="str">
        <f t="shared" si="20"/>
        <v/>
      </c>
      <c r="D192" t="str">
        <f>IF($A192="","",SUMIFS('acorduri de mediu impaduriri'!$C$2:$C$1048576,'acorduri de mediu impaduriri'!$J$2:$J$1048576,"&gt;="&amp;$A192,'acorduri de mediu impaduriri'!$J$2:$J$1048576,"&lt;"&amp;EDATE($A192,1),'acorduri de mediu impaduriri'!$A$2:$A$1048576,IF($B$3="Toată țara","&lt;&gt;""",$B$3)))</f>
        <v/>
      </c>
      <c r="E192" t="str">
        <f t="shared" si="21"/>
        <v/>
      </c>
      <c r="G192" t="str">
        <f t="shared" si="15"/>
        <v/>
      </c>
      <c r="H192" t="str">
        <f t="shared" si="16"/>
        <v/>
      </c>
      <c r="I192" t="str">
        <f t="shared" si="17"/>
        <v/>
      </c>
      <c r="J192" t="str">
        <f t="shared" si="18"/>
        <v/>
      </c>
    </row>
    <row r="193" spans="1:10" x14ac:dyDescent="0.3">
      <c r="A193" s="30" t="str">
        <f t="shared" si="19"/>
        <v/>
      </c>
      <c r="B193" t="str">
        <f>IF($A193="","",SUMIFS('acorduri de mediu impaduriri'!$C$2:$C$1048576,'acorduri de mediu impaduriri'!$I$2:$I$1048576,"&gt;="&amp;$A193,'acorduri de mediu impaduriri'!$I$2:$I$1048576,"&lt;"&amp;EDATE($A193,1),'acorduri de mediu impaduriri'!$A$2:$A$1048576,IF($B$3="Toată țara","&lt;&gt;""",$B$3)))</f>
        <v/>
      </c>
      <c r="C193" t="str">
        <f t="shared" si="20"/>
        <v/>
      </c>
      <c r="D193" t="str">
        <f>IF($A193="","",SUMIFS('acorduri de mediu impaduriri'!$C$2:$C$1048576,'acorduri de mediu impaduriri'!$J$2:$J$1048576,"&gt;="&amp;$A193,'acorduri de mediu impaduriri'!$J$2:$J$1048576,"&lt;"&amp;EDATE($A193,1),'acorduri de mediu impaduriri'!$A$2:$A$1048576,IF($B$3="Toată țara","&lt;&gt;""",$B$3)))</f>
        <v/>
      </c>
      <c r="E193" t="str">
        <f t="shared" si="21"/>
        <v/>
      </c>
      <c r="G193" t="str">
        <f t="shared" si="15"/>
        <v/>
      </c>
      <c r="H193" t="str">
        <f t="shared" si="16"/>
        <v/>
      </c>
      <c r="I193" t="str">
        <f t="shared" si="17"/>
        <v/>
      </c>
      <c r="J193" t="str">
        <f t="shared" si="18"/>
        <v/>
      </c>
    </row>
    <row r="194" spans="1:10" x14ac:dyDescent="0.3">
      <c r="A194" s="30" t="str">
        <f t="shared" si="19"/>
        <v/>
      </c>
      <c r="B194" t="str">
        <f>IF($A194="","",SUMIFS('acorduri de mediu impaduriri'!$C$2:$C$1048576,'acorduri de mediu impaduriri'!$I$2:$I$1048576,"&gt;="&amp;$A194,'acorduri de mediu impaduriri'!$I$2:$I$1048576,"&lt;"&amp;EDATE($A194,1),'acorduri de mediu impaduriri'!$A$2:$A$1048576,IF($B$3="Toată țara","&lt;&gt;""",$B$3)))</f>
        <v/>
      </c>
      <c r="C194" t="str">
        <f t="shared" si="20"/>
        <v/>
      </c>
      <c r="D194" t="str">
        <f>IF($A194="","",SUMIFS('acorduri de mediu impaduriri'!$C$2:$C$1048576,'acorduri de mediu impaduriri'!$J$2:$J$1048576,"&gt;="&amp;$A194,'acorduri de mediu impaduriri'!$J$2:$J$1048576,"&lt;"&amp;EDATE($A194,1),'acorduri de mediu impaduriri'!$A$2:$A$1048576,IF($B$3="Toată țara","&lt;&gt;""",$B$3)))</f>
        <v/>
      </c>
      <c r="E194" t="str">
        <f t="shared" si="21"/>
        <v/>
      </c>
      <c r="G194" t="str">
        <f t="shared" si="15"/>
        <v/>
      </c>
      <c r="H194" t="str">
        <f t="shared" si="16"/>
        <v/>
      </c>
      <c r="I194" t="str">
        <f t="shared" si="17"/>
        <v/>
      </c>
      <c r="J194" t="str">
        <f t="shared" si="18"/>
        <v/>
      </c>
    </row>
    <row r="195" spans="1:10" x14ac:dyDescent="0.3">
      <c r="A195" s="30" t="str">
        <f t="shared" si="19"/>
        <v/>
      </c>
      <c r="B195" t="str">
        <f>IF($A195="","",SUMIFS('acorduri de mediu impaduriri'!$C$2:$C$1048576,'acorduri de mediu impaduriri'!$I$2:$I$1048576,"&gt;="&amp;$A195,'acorduri de mediu impaduriri'!$I$2:$I$1048576,"&lt;"&amp;EDATE($A195,1),'acorduri de mediu impaduriri'!$A$2:$A$1048576,IF($B$3="Toată țara","&lt;&gt;""",$B$3)))</f>
        <v/>
      </c>
      <c r="C195" t="str">
        <f t="shared" si="20"/>
        <v/>
      </c>
      <c r="D195" t="str">
        <f>IF($A195="","",SUMIFS('acorduri de mediu impaduriri'!$C$2:$C$1048576,'acorduri de mediu impaduriri'!$J$2:$J$1048576,"&gt;="&amp;$A195,'acorduri de mediu impaduriri'!$J$2:$J$1048576,"&lt;"&amp;EDATE($A195,1),'acorduri de mediu impaduriri'!$A$2:$A$1048576,IF($B$3="Toată țara","&lt;&gt;""",$B$3)))</f>
        <v/>
      </c>
      <c r="E195" t="str">
        <f t="shared" si="21"/>
        <v/>
      </c>
      <c r="G195" t="str">
        <f t="shared" si="15"/>
        <v/>
      </c>
      <c r="H195" t="str">
        <f t="shared" si="16"/>
        <v/>
      </c>
      <c r="I195" t="str">
        <f t="shared" si="17"/>
        <v/>
      </c>
      <c r="J195" t="str">
        <f t="shared" si="18"/>
        <v/>
      </c>
    </row>
    <row r="196" spans="1:10" x14ac:dyDescent="0.3">
      <c r="A196" s="30" t="str">
        <f t="shared" si="19"/>
        <v/>
      </c>
      <c r="B196" t="str">
        <f>IF($A196="","",SUMIFS('acorduri de mediu impaduriri'!$C$2:$C$1048576,'acorduri de mediu impaduriri'!$I$2:$I$1048576,"&gt;="&amp;$A196,'acorduri de mediu impaduriri'!$I$2:$I$1048576,"&lt;"&amp;EDATE($A196,1),'acorduri de mediu impaduriri'!$A$2:$A$1048576,IF($B$3="Toată țara","&lt;&gt;""",$B$3)))</f>
        <v/>
      </c>
      <c r="C196" t="str">
        <f t="shared" si="20"/>
        <v/>
      </c>
      <c r="D196" t="str">
        <f>IF($A196="","",SUMIFS('acorduri de mediu impaduriri'!$C$2:$C$1048576,'acorduri de mediu impaduriri'!$J$2:$J$1048576,"&gt;="&amp;$A196,'acorduri de mediu impaduriri'!$J$2:$J$1048576,"&lt;"&amp;EDATE($A196,1),'acorduri de mediu impaduriri'!$A$2:$A$1048576,IF($B$3="Toată țara","&lt;&gt;""",$B$3)))</f>
        <v/>
      </c>
      <c r="E196" t="str">
        <f t="shared" si="21"/>
        <v/>
      </c>
      <c r="G196" t="str">
        <f t="shared" si="15"/>
        <v/>
      </c>
      <c r="H196" t="str">
        <f t="shared" si="16"/>
        <v/>
      </c>
      <c r="I196" t="str">
        <f t="shared" si="17"/>
        <v/>
      </c>
      <c r="J196" t="str">
        <f t="shared" si="18"/>
        <v/>
      </c>
    </row>
    <row r="197" spans="1:10" x14ac:dyDescent="0.3">
      <c r="A197" s="30" t="str">
        <f t="shared" si="19"/>
        <v/>
      </c>
      <c r="B197" t="str">
        <f>IF($A197="","",SUMIFS('acorduri de mediu impaduriri'!$C$2:$C$1048576,'acorduri de mediu impaduriri'!$I$2:$I$1048576,"&gt;="&amp;$A197,'acorduri de mediu impaduriri'!$I$2:$I$1048576,"&lt;"&amp;EDATE($A197,1),'acorduri de mediu impaduriri'!$A$2:$A$1048576,IF($B$3="Toată țara","&lt;&gt;""",$B$3)))</f>
        <v/>
      </c>
      <c r="C197" t="str">
        <f t="shared" si="20"/>
        <v/>
      </c>
      <c r="D197" t="str">
        <f>IF($A197="","",SUMIFS('acorduri de mediu impaduriri'!$C$2:$C$1048576,'acorduri de mediu impaduriri'!$J$2:$J$1048576,"&gt;="&amp;$A197,'acorduri de mediu impaduriri'!$J$2:$J$1048576,"&lt;"&amp;EDATE($A197,1),'acorduri de mediu impaduriri'!$A$2:$A$1048576,IF($B$3="Toată țara","&lt;&gt;""",$B$3)))</f>
        <v/>
      </c>
      <c r="E197" t="str">
        <f t="shared" si="21"/>
        <v/>
      </c>
      <c r="G197" t="str">
        <f t="shared" si="15"/>
        <v/>
      </c>
      <c r="H197" t="str">
        <f t="shared" si="16"/>
        <v/>
      </c>
      <c r="I197" t="str">
        <f t="shared" si="17"/>
        <v/>
      </c>
      <c r="J197" t="str">
        <f t="shared" si="18"/>
        <v/>
      </c>
    </row>
    <row r="198" spans="1:10" x14ac:dyDescent="0.3">
      <c r="A198" s="30" t="str">
        <f t="shared" si="19"/>
        <v/>
      </c>
      <c r="B198" t="str">
        <f>IF($A198="","",SUMIFS('acorduri de mediu impaduriri'!$C$2:$C$1048576,'acorduri de mediu impaduriri'!$I$2:$I$1048576,"&gt;="&amp;$A198,'acorduri de mediu impaduriri'!$I$2:$I$1048576,"&lt;"&amp;EDATE($A198,1),'acorduri de mediu impaduriri'!$A$2:$A$1048576,IF($B$3="Toată țara","&lt;&gt;""",$B$3)))</f>
        <v/>
      </c>
      <c r="C198" t="str">
        <f t="shared" si="20"/>
        <v/>
      </c>
      <c r="D198" t="str">
        <f>IF($A198="","",SUMIFS('acorduri de mediu impaduriri'!$C$2:$C$1048576,'acorduri de mediu impaduriri'!$J$2:$J$1048576,"&gt;="&amp;$A198,'acorduri de mediu impaduriri'!$J$2:$J$1048576,"&lt;"&amp;EDATE($A198,1),'acorduri de mediu impaduriri'!$A$2:$A$1048576,IF($B$3="Toată țara","&lt;&gt;""",$B$3)))</f>
        <v/>
      </c>
      <c r="E198" t="str">
        <f t="shared" si="21"/>
        <v/>
      </c>
      <c r="G198" t="str">
        <f t="shared" si="15"/>
        <v/>
      </c>
      <c r="H198" t="str">
        <f t="shared" si="16"/>
        <v/>
      </c>
      <c r="I198" t="str">
        <f t="shared" si="17"/>
        <v/>
      </c>
      <c r="J198" t="str">
        <f t="shared" si="18"/>
        <v/>
      </c>
    </row>
    <row r="199" spans="1:10" x14ac:dyDescent="0.3">
      <c r="A199" s="30" t="str">
        <f t="shared" si="19"/>
        <v/>
      </c>
      <c r="B199" t="str">
        <f>IF($A199="","",SUMIFS('acorduri de mediu impaduriri'!$C$2:$C$1048576,'acorduri de mediu impaduriri'!$I$2:$I$1048576,"&gt;="&amp;$A199,'acorduri de mediu impaduriri'!$I$2:$I$1048576,"&lt;"&amp;EDATE($A199,1),'acorduri de mediu impaduriri'!$A$2:$A$1048576,IF($B$3="Toată țara","&lt;&gt;""",$B$3)))</f>
        <v/>
      </c>
      <c r="C199" t="str">
        <f t="shared" si="20"/>
        <v/>
      </c>
      <c r="D199" t="str">
        <f>IF($A199="","",SUMIFS('acorduri de mediu impaduriri'!$C$2:$C$1048576,'acorduri de mediu impaduriri'!$J$2:$J$1048576,"&gt;="&amp;$A199,'acorduri de mediu impaduriri'!$J$2:$J$1048576,"&lt;"&amp;EDATE($A199,1),'acorduri de mediu impaduriri'!$A$2:$A$1048576,IF($B$3="Toată țara","&lt;&gt;""",$B$3)))</f>
        <v/>
      </c>
      <c r="E199" t="str">
        <f t="shared" si="21"/>
        <v/>
      </c>
      <c r="G199" t="str">
        <f t="shared" si="15"/>
        <v/>
      </c>
      <c r="H199" t="str">
        <f t="shared" si="16"/>
        <v/>
      </c>
      <c r="I199" t="str">
        <f t="shared" si="17"/>
        <v/>
      </c>
      <c r="J199" t="str">
        <f t="shared" si="18"/>
        <v/>
      </c>
    </row>
    <row r="200" spans="1:10" x14ac:dyDescent="0.3">
      <c r="A200" s="30" t="str">
        <f t="shared" si="19"/>
        <v/>
      </c>
      <c r="B200" t="str">
        <f>IF($A200="","",SUMIFS('acorduri de mediu impaduriri'!$C$2:$C$1048576,'acorduri de mediu impaduriri'!$I$2:$I$1048576,"&gt;="&amp;$A200,'acorduri de mediu impaduriri'!$I$2:$I$1048576,"&lt;"&amp;EDATE($A200,1),'acorduri de mediu impaduriri'!$A$2:$A$1048576,IF($B$3="Toată țara","&lt;&gt;""",$B$3)))</f>
        <v/>
      </c>
      <c r="C200" t="str">
        <f t="shared" si="20"/>
        <v/>
      </c>
      <c r="D200" t="str">
        <f>IF($A200="","",SUMIFS('acorduri de mediu impaduriri'!$C$2:$C$1048576,'acorduri de mediu impaduriri'!$J$2:$J$1048576,"&gt;="&amp;$A200,'acorduri de mediu impaduriri'!$J$2:$J$1048576,"&lt;"&amp;EDATE($A200,1),'acorduri de mediu impaduriri'!$A$2:$A$1048576,IF($B$3="Toată țara","&lt;&gt;""",$B$3)))</f>
        <v/>
      </c>
      <c r="E200" t="str">
        <f t="shared" si="21"/>
        <v/>
      </c>
      <c r="G200" t="str">
        <f t="shared" si="15"/>
        <v/>
      </c>
      <c r="H200" t="str">
        <f t="shared" si="16"/>
        <v/>
      </c>
      <c r="I200" t="str">
        <f t="shared" si="17"/>
        <v/>
      </c>
      <c r="J200" t="str">
        <f t="shared" si="18"/>
        <v/>
      </c>
    </row>
    <row r="201" spans="1:10" x14ac:dyDescent="0.3">
      <c r="A201" s="30" t="str">
        <f t="shared" si="19"/>
        <v/>
      </c>
      <c r="B201" t="str">
        <f>IF($A201="","",SUMIFS('acorduri de mediu impaduriri'!$C$2:$C$1048576,'acorduri de mediu impaduriri'!$I$2:$I$1048576,"&gt;="&amp;$A201,'acorduri de mediu impaduriri'!$I$2:$I$1048576,"&lt;"&amp;EDATE($A201,1),'acorduri de mediu impaduriri'!$A$2:$A$1048576,IF($B$3="Toată țara","&lt;&gt;""",$B$3)))</f>
        <v/>
      </c>
      <c r="C201" t="str">
        <f t="shared" si="20"/>
        <v/>
      </c>
      <c r="D201" t="str">
        <f>IF($A201="","",SUMIFS('acorduri de mediu impaduriri'!$C$2:$C$1048576,'acorduri de mediu impaduriri'!$J$2:$J$1048576,"&gt;="&amp;$A201,'acorduri de mediu impaduriri'!$J$2:$J$1048576,"&lt;"&amp;EDATE($A201,1),'acorduri de mediu impaduriri'!$A$2:$A$1048576,IF($B$3="Toată țara","&lt;&gt;""",$B$3)))</f>
        <v/>
      </c>
      <c r="E201" t="str">
        <f t="shared" si="21"/>
        <v/>
      </c>
      <c r="G201" t="str">
        <f t="shared" si="15"/>
        <v/>
      </c>
      <c r="H201" t="str">
        <f t="shared" si="16"/>
        <v/>
      </c>
      <c r="I201" t="str">
        <f t="shared" si="17"/>
        <v/>
      </c>
      <c r="J201" t="str">
        <f t="shared" si="18"/>
        <v/>
      </c>
    </row>
    <row r="202" spans="1:10" x14ac:dyDescent="0.3">
      <c r="A202" s="30" t="str">
        <f t="shared" si="19"/>
        <v/>
      </c>
      <c r="B202" t="str">
        <f>IF($A202="","",SUMIFS('acorduri de mediu impaduriri'!$C$2:$C$1048576,'acorduri de mediu impaduriri'!$I$2:$I$1048576,"&gt;="&amp;$A202,'acorduri de mediu impaduriri'!$I$2:$I$1048576,"&lt;"&amp;EDATE($A202,1),'acorduri de mediu impaduriri'!$A$2:$A$1048576,IF($B$3="Toată țara","&lt;&gt;""",$B$3)))</f>
        <v/>
      </c>
      <c r="C202" t="str">
        <f t="shared" si="20"/>
        <v/>
      </c>
      <c r="D202" t="str">
        <f>IF($A202="","",SUMIFS('acorduri de mediu impaduriri'!$C$2:$C$1048576,'acorduri de mediu impaduriri'!$J$2:$J$1048576,"&gt;="&amp;$A202,'acorduri de mediu impaduriri'!$J$2:$J$1048576,"&lt;"&amp;EDATE($A202,1),'acorduri de mediu impaduriri'!$A$2:$A$1048576,IF($B$3="Toată țara","&lt;&gt;""",$B$3)))</f>
        <v/>
      </c>
      <c r="E202" t="str">
        <f t="shared" si="21"/>
        <v/>
      </c>
      <c r="G202" t="str">
        <f t="shared" si="15"/>
        <v/>
      </c>
      <c r="H202" t="str">
        <f t="shared" si="16"/>
        <v/>
      </c>
      <c r="I202" t="str">
        <f t="shared" si="17"/>
        <v/>
      </c>
      <c r="J202" t="str">
        <f t="shared" si="18"/>
        <v/>
      </c>
    </row>
    <row r="203" spans="1:10" x14ac:dyDescent="0.3">
      <c r="A203" s="30" t="str">
        <f t="shared" si="19"/>
        <v/>
      </c>
      <c r="B203" t="str">
        <f>IF($A203="","",SUMIFS('acorduri de mediu impaduriri'!$C$2:$C$1048576,'acorduri de mediu impaduriri'!$I$2:$I$1048576,"&gt;="&amp;$A203,'acorduri de mediu impaduriri'!$I$2:$I$1048576,"&lt;"&amp;EDATE($A203,1),'acorduri de mediu impaduriri'!$A$2:$A$1048576,IF($B$3="Toată țara","&lt;&gt;""",$B$3)))</f>
        <v/>
      </c>
      <c r="C203" t="str">
        <f t="shared" si="20"/>
        <v/>
      </c>
      <c r="D203" t="str">
        <f>IF($A203="","",SUMIFS('acorduri de mediu impaduriri'!$C$2:$C$1048576,'acorduri de mediu impaduriri'!$J$2:$J$1048576,"&gt;="&amp;$A203,'acorduri de mediu impaduriri'!$J$2:$J$1048576,"&lt;"&amp;EDATE($A203,1),'acorduri de mediu impaduriri'!$A$2:$A$1048576,IF($B$3="Toată țara","&lt;&gt;""",$B$3)))</f>
        <v/>
      </c>
      <c r="E203" t="str">
        <f t="shared" si="21"/>
        <v/>
      </c>
      <c r="G203" t="str">
        <f t="shared" si="15"/>
        <v/>
      </c>
      <c r="H203" t="str">
        <f t="shared" si="16"/>
        <v/>
      </c>
      <c r="I203" t="str">
        <f t="shared" si="17"/>
        <v/>
      </c>
      <c r="J203" t="str">
        <f t="shared" si="18"/>
        <v/>
      </c>
    </row>
    <row r="204" spans="1:10" x14ac:dyDescent="0.3">
      <c r="A204" s="30" t="str">
        <f t="shared" si="19"/>
        <v/>
      </c>
      <c r="B204" t="str">
        <f>IF($A204="","",SUMIFS('acorduri de mediu impaduriri'!$C$2:$C$1048576,'acorduri de mediu impaduriri'!$I$2:$I$1048576,"&gt;="&amp;$A204,'acorduri de mediu impaduriri'!$I$2:$I$1048576,"&lt;"&amp;EDATE($A204,1),'acorduri de mediu impaduriri'!$A$2:$A$1048576,IF($B$3="Toată țara","&lt;&gt;""",$B$3)))</f>
        <v/>
      </c>
      <c r="C204" t="str">
        <f t="shared" si="20"/>
        <v/>
      </c>
      <c r="D204" t="str">
        <f>IF($A204="","",SUMIFS('acorduri de mediu impaduriri'!$C$2:$C$1048576,'acorduri de mediu impaduriri'!$J$2:$J$1048576,"&gt;="&amp;$A204,'acorduri de mediu impaduriri'!$J$2:$J$1048576,"&lt;"&amp;EDATE($A204,1),'acorduri de mediu impaduriri'!$A$2:$A$1048576,IF($B$3="Toată țara","&lt;&gt;""",$B$3)))</f>
        <v/>
      </c>
      <c r="E204" t="str">
        <f t="shared" si="21"/>
        <v/>
      </c>
      <c r="G204" t="str">
        <f t="shared" si="15"/>
        <v/>
      </c>
      <c r="H204" t="str">
        <f t="shared" si="16"/>
        <v/>
      </c>
      <c r="I204" t="str">
        <f t="shared" si="17"/>
        <v/>
      </c>
      <c r="J204" t="str">
        <f t="shared" si="18"/>
        <v/>
      </c>
    </row>
    <row r="205" spans="1:10" x14ac:dyDescent="0.3">
      <c r="A205" s="30" t="str">
        <f t="shared" si="19"/>
        <v/>
      </c>
      <c r="B205" t="str">
        <f>IF($A205="","",SUMIFS('acorduri de mediu impaduriri'!$C$2:$C$1048576,'acorduri de mediu impaduriri'!$I$2:$I$1048576,"&gt;="&amp;$A205,'acorduri de mediu impaduriri'!$I$2:$I$1048576,"&lt;"&amp;EDATE($A205,1),'acorduri de mediu impaduriri'!$A$2:$A$1048576,IF($B$3="Toată țara","&lt;&gt;""",$B$3)))</f>
        <v/>
      </c>
      <c r="C205" t="str">
        <f t="shared" si="20"/>
        <v/>
      </c>
      <c r="D205" t="str">
        <f>IF($A205="","",SUMIFS('acorduri de mediu impaduriri'!$C$2:$C$1048576,'acorduri de mediu impaduriri'!$J$2:$J$1048576,"&gt;="&amp;$A205,'acorduri de mediu impaduriri'!$J$2:$J$1048576,"&lt;"&amp;EDATE($A205,1),'acorduri de mediu impaduriri'!$A$2:$A$1048576,IF($B$3="Toată țara","&lt;&gt;""",$B$3)))</f>
        <v/>
      </c>
      <c r="E205" t="str">
        <f t="shared" si="21"/>
        <v/>
      </c>
      <c r="G205" t="str">
        <f t="shared" si="15"/>
        <v/>
      </c>
      <c r="H205" t="str">
        <f t="shared" si="16"/>
        <v/>
      </c>
      <c r="I205" t="str">
        <f t="shared" si="17"/>
        <v/>
      </c>
      <c r="J205" t="str">
        <f t="shared" si="18"/>
        <v/>
      </c>
    </row>
    <row r="206" spans="1:10" x14ac:dyDescent="0.3">
      <c r="A206" s="30" t="str">
        <f t="shared" si="19"/>
        <v/>
      </c>
      <c r="B206" t="str">
        <f>IF($A206="","",SUMIFS('acorduri de mediu impaduriri'!$C$2:$C$1048576,'acorduri de mediu impaduriri'!$I$2:$I$1048576,"&gt;="&amp;$A206,'acorduri de mediu impaduriri'!$I$2:$I$1048576,"&lt;"&amp;EDATE($A206,1),'acorduri de mediu impaduriri'!$A$2:$A$1048576,IF($B$3="Toată țara","&lt;&gt;""",$B$3)))</f>
        <v/>
      </c>
      <c r="C206" t="str">
        <f t="shared" si="20"/>
        <v/>
      </c>
      <c r="D206" t="str">
        <f>IF($A206="","",SUMIFS('acorduri de mediu impaduriri'!$C$2:$C$1048576,'acorduri de mediu impaduriri'!$J$2:$J$1048576,"&gt;="&amp;$A206,'acorduri de mediu impaduriri'!$J$2:$J$1048576,"&lt;"&amp;EDATE($A206,1),'acorduri de mediu impaduriri'!$A$2:$A$1048576,IF($B$3="Toată țara","&lt;&gt;""",$B$3)))</f>
        <v/>
      </c>
      <c r="E206" t="str">
        <f t="shared" si="21"/>
        <v/>
      </c>
      <c r="G206" t="str">
        <f t="shared" si="15"/>
        <v/>
      </c>
      <c r="H206" t="str">
        <f t="shared" si="16"/>
        <v/>
      </c>
      <c r="I206" t="str">
        <f t="shared" si="17"/>
        <v/>
      </c>
      <c r="J206" t="str">
        <f t="shared" si="18"/>
        <v/>
      </c>
    </row>
    <row r="207" spans="1:10" x14ac:dyDescent="0.3">
      <c r="A207" s="30" t="str">
        <f t="shared" si="19"/>
        <v/>
      </c>
      <c r="B207" t="str">
        <f>IF($A207="","",SUMIFS('acorduri de mediu impaduriri'!$C$2:$C$1048576,'acorduri de mediu impaduriri'!$I$2:$I$1048576,"&gt;="&amp;$A207,'acorduri de mediu impaduriri'!$I$2:$I$1048576,"&lt;"&amp;EDATE($A207,1),'acorduri de mediu impaduriri'!$A$2:$A$1048576,IF($B$3="Toată țara","&lt;&gt;""",$B$3)))</f>
        <v/>
      </c>
      <c r="C207" t="str">
        <f t="shared" si="20"/>
        <v/>
      </c>
      <c r="D207" t="str">
        <f>IF($A207="","",SUMIFS('acorduri de mediu impaduriri'!$C$2:$C$1048576,'acorduri de mediu impaduriri'!$J$2:$J$1048576,"&gt;="&amp;$A207,'acorduri de mediu impaduriri'!$J$2:$J$1048576,"&lt;"&amp;EDATE($A207,1),'acorduri de mediu impaduriri'!$A$2:$A$1048576,IF($B$3="Toată țara","&lt;&gt;""",$B$3)))</f>
        <v/>
      </c>
      <c r="E207" t="str">
        <f t="shared" si="21"/>
        <v/>
      </c>
      <c r="G207" t="str">
        <f t="shared" si="15"/>
        <v/>
      </c>
      <c r="H207" t="str">
        <f t="shared" si="16"/>
        <v/>
      </c>
      <c r="I207" t="str">
        <f t="shared" si="17"/>
        <v/>
      </c>
      <c r="J207" t="str">
        <f t="shared" si="18"/>
        <v/>
      </c>
    </row>
    <row r="208" spans="1:10" x14ac:dyDescent="0.3">
      <c r="A208" s="30" t="str">
        <f t="shared" si="19"/>
        <v/>
      </c>
      <c r="B208" t="str">
        <f>IF($A208="","",SUMIFS('acorduri de mediu impaduriri'!$C$2:$C$1048576,'acorduri de mediu impaduriri'!$I$2:$I$1048576,"&gt;="&amp;$A208,'acorduri de mediu impaduriri'!$I$2:$I$1048576,"&lt;"&amp;EDATE($A208,1),'acorduri de mediu impaduriri'!$A$2:$A$1048576,IF($B$3="Toată țara","&lt;&gt;""",$B$3)))</f>
        <v/>
      </c>
      <c r="C208" t="str">
        <f t="shared" si="20"/>
        <v/>
      </c>
      <c r="D208" t="str">
        <f>IF($A208="","",SUMIFS('acorduri de mediu impaduriri'!$C$2:$C$1048576,'acorduri de mediu impaduriri'!$J$2:$J$1048576,"&gt;="&amp;$A208,'acorduri de mediu impaduriri'!$J$2:$J$1048576,"&lt;"&amp;EDATE($A208,1),'acorduri de mediu impaduriri'!$A$2:$A$1048576,IF($B$3="Toată țara","&lt;&gt;""",$B$3)))</f>
        <v/>
      </c>
      <c r="E208" t="str">
        <f t="shared" si="21"/>
        <v/>
      </c>
      <c r="G208" t="str">
        <f t="shared" si="15"/>
        <v/>
      </c>
      <c r="H208" t="str">
        <f t="shared" si="16"/>
        <v/>
      </c>
      <c r="I208" t="str">
        <f t="shared" si="17"/>
        <v/>
      </c>
      <c r="J208" t="str">
        <f t="shared" si="18"/>
        <v/>
      </c>
    </row>
    <row r="209" spans="1:10" x14ac:dyDescent="0.3">
      <c r="A209" s="30" t="str">
        <f t="shared" si="19"/>
        <v/>
      </c>
      <c r="B209" t="str">
        <f>IF($A209="","",SUMIFS('acorduri de mediu impaduriri'!$C$2:$C$1048576,'acorduri de mediu impaduriri'!$I$2:$I$1048576,"&gt;="&amp;$A209,'acorduri de mediu impaduriri'!$I$2:$I$1048576,"&lt;"&amp;EDATE($A209,1),'acorduri de mediu impaduriri'!$A$2:$A$1048576,IF($B$3="Toată țara","&lt;&gt;""",$B$3)))</f>
        <v/>
      </c>
      <c r="C209" t="str">
        <f t="shared" si="20"/>
        <v/>
      </c>
      <c r="D209" t="str">
        <f>IF($A209="","",SUMIFS('acorduri de mediu impaduriri'!$C$2:$C$1048576,'acorduri de mediu impaduriri'!$J$2:$J$1048576,"&gt;="&amp;$A209,'acorduri de mediu impaduriri'!$J$2:$J$1048576,"&lt;"&amp;EDATE($A209,1),'acorduri de mediu impaduriri'!$A$2:$A$1048576,IF($B$3="Toată țara","&lt;&gt;""",$B$3)))</f>
        <v/>
      </c>
      <c r="E209" t="str">
        <f t="shared" si="21"/>
        <v/>
      </c>
      <c r="G209" t="str">
        <f t="shared" si="15"/>
        <v/>
      </c>
      <c r="H209" t="str">
        <f t="shared" si="16"/>
        <v/>
      </c>
      <c r="I209" t="str">
        <f t="shared" si="17"/>
        <v/>
      </c>
      <c r="J209" t="str">
        <f t="shared" si="18"/>
        <v/>
      </c>
    </row>
    <row r="210" spans="1:10" x14ac:dyDescent="0.3">
      <c r="A210" s="30" t="str">
        <f t="shared" si="19"/>
        <v/>
      </c>
      <c r="B210" t="str">
        <f>IF($A210="","",SUMIFS('acorduri de mediu impaduriri'!$C$2:$C$1048576,'acorduri de mediu impaduriri'!$I$2:$I$1048576,"&gt;="&amp;$A210,'acorduri de mediu impaduriri'!$I$2:$I$1048576,"&lt;"&amp;EDATE($A210,1),'acorduri de mediu impaduriri'!$A$2:$A$1048576,IF($B$3="Toată țara","&lt;&gt;""",$B$3)))</f>
        <v/>
      </c>
      <c r="C210" t="str">
        <f t="shared" si="20"/>
        <v/>
      </c>
      <c r="D210" t="str">
        <f>IF($A210="","",SUMIFS('acorduri de mediu impaduriri'!$C$2:$C$1048576,'acorduri de mediu impaduriri'!$J$2:$J$1048576,"&gt;="&amp;$A210,'acorduri de mediu impaduriri'!$J$2:$J$1048576,"&lt;"&amp;EDATE($A210,1),'acorduri de mediu impaduriri'!$A$2:$A$1048576,IF($B$3="Toată țara","&lt;&gt;""",$B$3)))</f>
        <v/>
      </c>
      <c r="E210" t="str">
        <f t="shared" si="21"/>
        <v/>
      </c>
      <c r="G210" t="str">
        <f t="shared" si="15"/>
        <v/>
      </c>
      <c r="H210" t="str">
        <f t="shared" si="16"/>
        <v/>
      </c>
      <c r="I210" t="str">
        <f t="shared" si="17"/>
        <v/>
      </c>
      <c r="J210" t="str">
        <f t="shared" si="18"/>
        <v/>
      </c>
    </row>
    <row r="211" spans="1:10" x14ac:dyDescent="0.3">
      <c r="A211" s="30" t="str">
        <f t="shared" si="19"/>
        <v/>
      </c>
      <c r="B211" t="str">
        <f>IF($A211="","",SUMIFS('acorduri de mediu impaduriri'!$C$2:$C$1048576,'acorduri de mediu impaduriri'!$I$2:$I$1048576,"&gt;="&amp;$A211,'acorduri de mediu impaduriri'!$I$2:$I$1048576,"&lt;"&amp;EDATE($A211,1),'acorduri de mediu impaduriri'!$A$2:$A$1048576,IF($B$3="Toată țara","&lt;&gt;""",$B$3)))</f>
        <v/>
      </c>
      <c r="C211" t="str">
        <f t="shared" si="20"/>
        <v/>
      </c>
      <c r="D211" t="str">
        <f>IF($A211="","",SUMIFS('acorduri de mediu impaduriri'!$C$2:$C$1048576,'acorduri de mediu impaduriri'!$J$2:$J$1048576,"&gt;="&amp;$A211,'acorduri de mediu impaduriri'!$J$2:$J$1048576,"&lt;"&amp;EDATE($A211,1),'acorduri de mediu impaduriri'!$A$2:$A$1048576,IF($B$3="Toată țara","&lt;&gt;""",$B$3)))</f>
        <v/>
      </c>
      <c r="E211" t="str">
        <f t="shared" si="21"/>
        <v/>
      </c>
      <c r="G211" t="str">
        <f t="shared" si="15"/>
        <v/>
      </c>
      <c r="H211" t="str">
        <f t="shared" si="16"/>
        <v/>
      </c>
      <c r="I211" t="str">
        <f t="shared" si="17"/>
        <v/>
      </c>
      <c r="J211" t="str">
        <f t="shared" si="18"/>
        <v/>
      </c>
    </row>
    <row r="212" spans="1:10" x14ac:dyDescent="0.3">
      <c r="A212" s="30" t="str">
        <f t="shared" si="19"/>
        <v/>
      </c>
      <c r="B212" t="str">
        <f>IF($A212="","",SUMIFS('acorduri de mediu impaduriri'!$C$2:$C$1048576,'acorduri de mediu impaduriri'!$I$2:$I$1048576,"&gt;="&amp;$A212,'acorduri de mediu impaduriri'!$I$2:$I$1048576,"&lt;"&amp;EDATE($A212,1),'acorduri de mediu impaduriri'!$A$2:$A$1048576,IF($B$3="Toată țara","&lt;&gt;""",$B$3)))</f>
        <v/>
      </c>
      <c r="C212" t="str">
        <f t="shared" si="20"/>
        <v/>
      </c>
      <c r="D212" t="str">
        <f>IF($A212="","",SUMIFS('acorduri de mediu impaduriri'!$C$2:$C$1048576,'acorduri de mediu impaduriri'!$J$2:$J$1048576,"&gt;="&amp;$A212,'acorduri de mediu impaduriri'!$J$2:$J$1048576,"&lt;"&amp;EDATE($A212,1),'acorduri de mediu impaduriri'!$A$2:$A$1048576,IF($B$3="Toată țara","&lt;&gt;""",$B$3)))</f>
        <v/>
      </c>
      <c r="E212" t="str">
        <f t="shared" si="21"/>
        <v/>
      </c>
      <c r="G212" t="str">
        <f t="shared" si="15"/>
        <v/>
      </c>
      <c r="H212" t="str">
        <f t="shared" si="16"/>
        <v/>
      </c>
      <c r="I212" t="str">
        <f t="shared" si="17"/>
        <v/>
      </c>
      <c r="J212" t="str">
        <f t="shared" si="18"/>
        <v/>
      </c>
    </row>
    <row r="213" spans="1:10" x14ac:dyDescent="0.3">
      <c r="A213" s="30" t="str">
        <f t="shared" si="19"/>
        <v/>
      </c>
      <c r="B213" t="str">
        <f>IF($A213="","",SUMIFS('acorduri de mediu impaduriri'!$C$2:$C$1048576,'acorduri de mediu impaduriri'!$I$2:$I$1048576,"&gt;="&amp;$A213,'acorduri de mediu impaduriri'!$I$2:$I$1048576,"&lt;"&amp;EDATE($A213,1),'acorduri de mediu impaduriri'!$A$2:$A$1048576,IF($B$3="Toată țara","&lt;&gt;""",$B$3)))</f>
        <v/>
      </c>
      <c r="C213" t="str">
        <f t="shared" si="20"/>
        <v/>
      </c>
      <c r="D213" t="str">
        <f>IF($A213="","",SUMIFS('acorduri de mediu impaduriri'!$C$2:$C$1048576,'acorduri de mediu impaduriri'!$J$2:$J$1048576,"&gt;="&amp;$A213,'acorduri de mediu impaduriri'!$J$2:$J$1048576,"&lt;"&amp;EDATE($A213,1),'acorduri de mediu impaduriri'!$A$2:$A$1048576,IF($B$3="Toată țara","&lt;&gt;""",$B$3)))</f>
        <v/>
      </c>
      <c r="E213" t="str">
        <f t="shared" si="21"/>
        <v/>
      </c>
      <c r="G213" t="str">
        <f t="shared" si="15"/>
        <v/>
      </c>
      <c r="H213" t="str">
        <f t="shared" si="16"/>
        <v/>
      </c>
      <c r="I213" t="str">
        <f t="shared" si="17"/>
        <v/>
      </c>
      <c r="J213" t="str">
        <f t="shared" si="18"/>
        <v/>
      </c>
    </row>
    <row r="214" spans="1:10" x14ac:dyDescent="0.3">
      <c r="A214" s="30" t="str">
        <f t="shared" si="19"/>
        <v/>
      </c>
      <c r="B214" t="str">
        <f>IF($A214="","",SUMIFS('acorduri de mediu impaduriri'!$C$2:$C$1048576,'acorduri de mediu impaduriri'!$I$2:$I$1048576,"&gt;="&amp;$A214,'acorduri de mediu impaduriri'!$I$2:$I$1048576,"&lt;"&amp;EDATE($A214,1),'acorduri de mediu impaduriri'!$A$2:$A$1048576,IF($B$3="Toată țara","&lt;&gt;""",$B$3)))</f>
        <v/>
      </c>
      <c r="C214" t="str">
        <f t="shared" si="20"/>
        <v/>
      </c>
      <c r="D214" t="str">
        <f>IF($A214="","",SUMIFS('acorduri de mediu impaduriri'!$C$2:$C$1048576,'acorduri de mediu impaduriri'!$J$2:$J$1048576,"&gt;="&amp;$A214,'acorduri de mediu impaduriri'!$J$2:$J$1048576,"&lt;"&amp;EDATE($A214,1),'acorduri de mediu impaduriri'!$A$2:$A$1048576,IF($B$3="Toată țara","&lt;&gt;""",$B$3)))</f>
        <v/>
      </c>
      <c r="E214" t="str">
        <f t="shared" si="21"/>
        <v/>
      </c>
      <c r="G214" t="str">
        <f t="shared" si="15"/>
        <v/>
      </c>
      <c r="H214" t="str">
        <f t="shared" si="16"/>
        <v/>
      </c>
      <c r="I214" t="str">
        <f t="shared" si="17"/>
        <v/>
      </c>
      <c r="J214" t="str">
        <f t="shared" si="18"/>
        <v/>
      </c>
    </row>
    <row r="215" spans="1:10" x14ac:dyDescent="0.3">
      <c r="A215" s="30" t="str">
        <f t="shared" si="19"/>
        <v/>
      </c>
      <c r="B215" t="str">
        <f>IF($A215="","",SUMIFS('acorduri de mediu impaduriri'!$C$2:$C$1048576,'acorduri de mediu impaduriri'!$I$2:$I$1048576,"&gt;="&amp;$A215,'acorduri de mediu impaduriri'!$I$2:$I$1048576,"&lt;"&amp;EDATE($A215,1),'acorduri de mediu impaduriri'!$A$2:$A$1048576,IF($B$3="Toată țara","&lt;&gt;""",$B$3)))</f>
        <v/>
      </c>
      <c r="C215" t="str">
        <f t="shared" si="20"/>
        <v/>
      </c>
      <c r="D215" t="str">
        <f>IF($A215="","",SUMIFS('acorduri de mediu impaduriri'!$C$2:$C$1048576,'acorduri de mediu impaduriri'!$J$2:$J$1048576,"&gt;="&amp;$A215,'acorduri de mediu impaduriri'!$J$2:$J$1048576,"&lt;"&amp;EDATE($A215,1),'acorduri de mediu impaduriri'!$A$2:$A$1048576,IF($B$3="Toată țara","&lt;&gt;""",$B$3)))</f>
        <v/>
      </c>
      <c r="E215" t="str">
        <f t="shared" si="21"/>
        <v/>
      </c>
      <c r="G215" t="str">
        <f t="shared" si="15"/>
        <v/>
      </c>
      <c r="H215" t="str">
        <f t="shared" si="16"/>
        <v/>
      </c>
      <c r="I215" t="str">
        <f t="shared" si="17"/>
        <v/>
      </c>
      <c r="J215" t="str">
        <f t="shared" si="18"/>
        <v/>
      </c>
    </row>
    <row r="216" spans="1:10" x14ac:dyDescent="0.3">
      <c r="A216" s="30" t="str">
        <f t="shared" si="19"/>
        <v/>
      </c>
      <c r="B216" t="str">
        <f>IF($A216="","",SUMIFS('acorduri de mediu impaduriri'!$C$2:$C$1048576,'acorduri de mediu impaduriri'!$I$2:$I$1048576,"&gt;="&amp;$A216,'acorduri de mediu impaduriri'!$I$2:$I$1048576,"&lt;"&amp;EDATE($A216,1),'acorduri de mediu impaduriri'!$A$2:$A$1048576,IF($B$3="Toată țara","&lt;&gt;""",$B$3)))</f>
        <v/>
      </c>
      <c r="C216" t="str">
        <f t="shared" si="20"/>
        <v/>
      </c>
      <c r="D216" t="str">
        <f>IF($A216="","",SUMIFS('acorduri de mediu impaduriri'!$C$2:$C$1048576,'acorduri de mediu impaduriri'!$J$2:$J$1048576,"&gt;="&amp;$A216,'acorduri de mediu impaduriri'!$J$2:$J$1048576,"&lt;"&amp;EDATE($A216,1),'acorduri de mediu impaduriri'!$A$2:$A$1048576,IF($B$3="Toată țara","&lt;&gt;""",$B$3)))</f>
        <v/>
      </c>
      <c r="E216" t="str">
        <f t="shared" si="21"/>
        <v/>
      </c>
      <c r="G216" t="str">
        <f t="shared" si="15"/>
        <v/>
      </c>
      <c r="H216" t="str">
        <f t="shared" si="16"/>
        <v/>
      </c>
      <c r="I216" t="str">
        <f t="shared" si="17"/>
        <v/>
      </c>
      <c r="J216" t="str">
        <f t="shared" si="18"/>
        <v/>
      </c>
    </row>
    <row r="217" spans="1:10" x14ac:dyDescent="0.3">
      <c r="A217" s="30" t="str">
        <f t="shared" si="19"/>
        <v/>
      </c>
      <c r="B217" t="str">
        <f>IF($A217="","",SUMIFS('acorduri de mediu impaduriri'!$C$2:$C$1048576,'acorduri de mediu impaduriri'!$I$2:$I$1048576,"&gt;="&amp;$A217,'acorduri de mediu impaduriri'!$I$2:$I$1048576,"&lt;"&amp;EDATE($A217,1),'acorduri de mediu impaduriri'!$A$2:$A$1048576,IF($B$3="Toată țara","&lt;&gt;""",$B$3)))</f>
        <v/>
      </c>
      <c r="C217" t="str">
        <f t="shared" si="20"/>
        <v/>
      </c>
      <c r="D217" t="str">
        <f>IF($A217="","",SUMIFS('acorduri de mediu impaduriri'!$C$2:$C$1048576,'acorduri de mediu impaduriri'!$J$2:$J$1048576,"&gt;="&amp;$A217,'acorduri de mediu impaduriri'!$J$2:$J$1048576,"&lt;"&amp;EDATE($A217,1),'acorduri de mediu impaduriri'!$A$2:$A$1048576,IF($B$3="Toată țara","&lt;&gt;""",$B$3)))</f>
        <v/>
      </c>
      <c r="E217" t="str">
        <f t="shared" si="21"/>
        <v/>
      </c>
      <c r="G217" t="str">
        <f t="shared" si="15"/>
        <v/>
      </c>
      <c r="H217" t="str">
        <f t="shared" si="16"/>
        <v/>
      </c>
      <c r="I217" t="str">
        <f t="shared" si="17"/>
        <v/>
      </c>
      <c r="J217" t="str">
        <f t="shared" si="18"/>
        <v/>
      </c>
    </row>
    <row r="218" spans="1:10" x14ac:dyDescent="0.3">
      <c r="A218" s="30" t="str">
        <f t="shared" si="19"/>
        <v/>
      </c>
      <c r="B218" t="str">
        <f>IF($A218="","",SUMIFS('acorduri de mediu impaduriri'!$C$2:$C$1048576,'acorduri de mediu impaduriri'!$I$2:$I$1048576,"&gt;="&amp;$A218,'acorduri de mediu impaduriri'!$I$2:$I$1048576,"&lt;"&amp;EDATE($A218,1),'acorduri de mediu impaduriri'!$A$2:$A$1048576,IF($B$3="Toată țara","&lt;&gt;""",$B$3)))</f>
        <v/>
      </c>
      <c r="C218" t="str">
        <f t="shared" si="20"/>
        <v/>
      </c>
      <c r="D218" t="str">
        <f>IF($A218="","",SUMIFS('acorduri de mediu impaduriri'!$C$2:$C$1048576,'acorduri de mediu impaduriri'!$J$2:$J$1048576,"&gt;="&amp;$A218,'acorduri de mediu impaduriri'!$J$2:$J$1048576,"&lt;"&amp;EDATE($A218,1),'acorduri de mediu impaduriri'!$A$2:$A$1048576,IF($B$3="Toată țara","&lt;&gt;""",$B$3)))</f>
        <v/>
      </c>
      <c r="E218" t="str">
        <f t="shared" si="21"/>
        <v/>
      </c>
      <c r="G218" t="str">
        <f t="shared" si="15"/>
        <v/>
      </c>
      <c r="H218" t="str">
        <f t="shared" si="16"/>
        <v/>
      </c>
      <c r="I218" t="str">
        <f t="shared" si="17"/>
        <v/>
      </c>
      <c r="J218" t="str">
        <f t="shared" si="18"/>
        <v/>
      </c>
    </row>
    <row r="219" spans="1:10" x14ac:dyDescent="0.3">
      <c r="A219" s="30" t="str">
        <f t="shared" si="19"/>
        <v/>
      </c>
      <c r="B219" t="str">
        <f>IF($A219="","",SUMIFS('acorduri de mediu impaduriri'!$C$2:$C$1048576,'acorduri de mediu impaduriri'!$I$2:$I$1048576,"&gt;="&amp;$A219,'acorduri de mediu impaduriri'!$I$2:$I$1048576,"&lt;"&amp;EDATE($A219,1),'acorduri de mediu impaduriri'!$A$2:$A$1048576,IF($B$3="Toată țara","&lt;&gt;""",$B$3)))</f>
        <v/>
      </c>
      <c r="C219" t="str">
        <f t="shared" si="20"/>
        <v/>
      </c>
      <c r="D219" t="str">
        <f>IF($A219="","",SUMIFS('acorduri de mediu impaduriri'!$C$2:$C$1048576,'acorduri de mediu impaduriri'!$J$2:$J$1048576,"&gt;="&amp;$A219,'acorduri de mediu impaduriri'!$J$2:$J$1048576,"&lt;"&amp;EDATE($A219,1),'acorduri de mediu impaduriri'!$A$2:$A$1048576,IF($B$3="Toată țara","&lt;&gt;""",$B$3)))</f>
        <v/>
      </c>
      <c r="E219" t="str">
        <f t="shared" si="21"/>
        <v/>
      </c>
      <c r="G219" t="str">
        <f t="shared" si="15"/>
        <v/>
      </c>
      <c r="H219" t="str">
        <f t="shared" si="16"/>
        <v/>
      </c>
      <c r="I219" t="str">
        <f t="shared" si="17"/>
        <v/>
      </c>
      <c r="J219" t="str">
        <f t="shared" si="18"/>
        <v/>
      </c>
    </row>
    <row r="220" spans="1:10" x14ac:dyDescent="0.3">
      <c r="A220" s="30" t="str">
        <f t="shared" si="19"/>
        <v/>
      </c>
      <c r="B220" t="str">
        <f>IF($A220="","",SUMIFS('acorduri de mediu impaduriri'!$C$2:$C$1048576,'acorduri de mediu impaduriri'!$I$2:$I$1048576,"&gt;="&amp;$A220,'acorduri de mediu impaduriri'!$I$2:$I$1048576,"&lt;"&amp;EDATE($A220,1),'acorduri de mediu impaduriri'!$A$2:$A$1048576,IF($B$3="Toată țara","&lt;&gt;""",$B$3)))</f>
        <v/>
      </c>
      <c r="C220" t="str">
        <f t="shared" si="20"/>
        <v/>
      </c>
      <c r="D220" t="str">
        <f>IF($A220="","",SUMIFS('acorduri de mediu impaduriri'!$C$2:$C$1048576,'acorduri de mediu impaduriri'!$J$2:$J$1048576,"&gt;="&amp;$A220,'acorduri de mediu impaduriri'!$J$2:$J$1048576,"&lt;"&amp;EDATE($A220,1),'acorduri de mediu impaduriri'!$A$2:$A$1048576,IF($B$3="Toată țara","&lt;&gt;""",$B$3)))</f>
        <v/>
      </c>
      <c r="E220" t="str">
        <f t="shared" si="21"/>
        <v/>
      </c>
      <c r="G220" t="str">
        <f t="shared" si="15"/>
        <v/>
      </c>
      <c r="H220" t="str">
        <f t="shared" si="16"/>
        <v/>
      </c>
      <c r="I220" t="str">
        <f t="shared" si="17"/>
        <v/>
      </c>
      <c r="J220" t="str">
        <f t="shared" si="18"/>
        <v/>
      </c>
    </row>
    <row r="221" spans="1:10" x14ac:dyDescent="0.3">
      <c r="A221" s="30" t="str">
        <f t="shared" si="19"/>
        <v/>
      </c>
      <c r="B221" t="str">
        <f>IF($A221="","",SUMIFS('acorduri de mediu impaduriri'!$C$2:$C$1048576,'acorduri de mediu impaduriri'!$I$2:$I$1048576,"&gt;="&amp;$A221,'acorduri de mediu impaduriri'!$I$2:$I$1048576,"&lt;"&amp;EDATE($A221,1),'acorduri de mediu impaduriri'!$A$2:$A$1048576,IF($B$3="Toată țara","&lt;&gt;""",$B$3)))</f>
        <v/>
      </c>
      <c r="C221" t="str">
        <f t="shared" si="20"/>
        <v/>
      </c>
      <c r="D221" t="str">
        <f>IF($A221="","",SUMIFS('acorduri de mediu impaduriri'!$C$2:$C$1048576,'acorduri de mediu impaduriri'!$J$2:$J$1048576,"&gt;="&amp;$A221,'acorduri de mediu impaduriri'!$J$2:$J$1048576,"&lt;"&amp;EDATE($A221,1),'acorduri de mediu impaduriri'!$A$2:$A$1048576,IF($B$3="Toată țara","&lt;&gt;""",$B$3)))</f>
        <v/>
      </c>
      <c r="E221" t="str">
        <f t="shared" si="21"/>
        <v/>
      </c>
      <c r="G221" t="str">
        <f t="shared" si="15"/>
        <v/>
      </c>
      <c r="H221" t="str">
        <f t="shared" si="16"/>
        <v/>
      </c>
      <c r="I221" t="str">
        <f t="shared" si="17"/>
        <v/>
      </c>
      <c r="J221" t="str">
        <f t="shared" si="18"/>
        <v/>
      </c>
    </row>
    <row r="222" spans="1:10" x14ac:dyDescent="0.3">
      <c r="A222" s="30" t="str">
        <f t="shared" si="19"/>
        <v/>
      </c>
      <c r="B222" t="str">
        <f>IF($A222="","",SUMIFS('acorduri de mediu impaduriri'!$C$2:$C$1048576,'acorduri de mediu impaduriri'!$I$2:$I$1048576,"&gt;="&amp;$A222,'acorduri de mediu impaduriri'!$I$2:$I$1048576,"&lt;"&amp;EDATE($A222,1),'acorduri de mediu impaduriri'!$A$2:$A$1048576,IF($B$3="Toată țara","&lt;&gt;""",$B$3)))</f>
        <v/>
      </c>
      <c r="C222" t="str">
        <f t="shared" si="20"/>
        <v/>
      </c>
      <c r="D222" t="str">
        <f>IF($A222="","",SUMIFS('acorduri de mediu impaduriri'!$C$2:$C$1048576,'acorduri de mediu impaduriri'!$J$2:$J$1048576,"&gt;="&amp;$A222,'acorduri de mediu impaduriri'!$J$2:$J$1048576,"&lt;"&amp;EDATE($A222,1),'acorduri de mediu impaduriri'!$A$2:$A$1048576,IF($B$3="Toată țara","&lt;&gt;""",$B$3)))</f>
        <v/>
      </c>
      <c r="E222" t="str">
        <f t="shared" si="21"/>
        <v/>
      </c>
      <c r="G222" t="str">
        <f t="shared" si="15"/>
        <v/>
      </c>
      <c r="H222" t="str">
        <f t="shared" si="16"/>
        <v/>
      </c>
      <c r="I222" t="str">
        <f t="shared" si="17"/>
        <v/>
      </c>
      <c r="J222" t="str">
        <f t="shared" si="18"/>
        <v/>
      </c>
    </row>
    <row r="223" spans="1:10" x14ac:dyDescent="0.3">
      <c r="A223" s="30" t="str">
        <f t="shared" si="19"/>
        <v/>
      </c>
      <c r="B223" t="str">
        <f>IF($A223="","",SUMIFS('acorduri de mediu impaduriri'!$C$2:$C$1048576,'acorduri de mediu impaduriri'!$I$2:$I$1048576,"&gt;="&amp;$A223,'acorduri de mediu impaduriri'!$I$2:$I$1048576,"&lt;"&amp;EDATE($A223,1),'acorduri de mediu impaduriri'!$A$2:$A$1048576,IF($B$3="Toată țara","&lt;&gt;""",$B$3)))</f>
        <v/>
      </c>
      <c r="C223" t="str">
        <f t="shared" si="20"/>
        <v/>
      </c>
      <c r="D223" t="str">
        <f>IF($A223="","",SUMIFS('acorduri de mediu impaduriri'!$C$2:$C$1048576,'acorduri de mediu impaduriri'!$J$2:$J$1048576,"&gt;="&amp;$A223,'acorduri de mediu impaduriri'!$J$2:$J$1048576,"&lt;"&amp;EDATE($A223,1),'acorduri de mediu impaduriri'!$A$2:$A$1048576,IF($B$3="Toată țara","&lt;&gt;""",$B$3)))</f>
        <v/>
      </c>
      <c r="E223" t="str">
        <f t="shared" si="21"/>
        <v/>
      </c>
      <c r="G223" t="str">
        <f t="shared" si="15"/>
        <v/>
      </c>
      <c r="H223" t="str">
        <f t="shared" si="16"/>
        <v/>
      </c>
      <c r="I223" t="str">
        <f t="shared" si="17"/>
        <v/>
      </c>
      <c r="J223" t="str">
        <f t="shared" si="18"/>
        <v/>
      </c>
    </row>
    <row r="224" spans="1:10" x14ac:dyDescent="0.3">
      <c r="A224" s="30" t="str">
        <f t="shared" si="19"/>
        <v/>
      </c>
      <c r="B224" t="str">
        <f>IF($A224="","",SUMIFS('acorduri de mediu impaduriri'!$C$2:$C$1048576,'acorduri de mediu impaduriri'!$I$2:$I$1048576,"&gt;="&amp;$A224,'acorduri de mediu impaduriri'!$I$2:$I$1048576,"&lt;"&amp;EDATE($A224,1),'acorduri de mediu impaduriri'!$A$2:$A$1048576,IF($B$3="Toată țara","&lt;&gt;""",$B$3)))</f>
        <v/>
      </c>
      <c r="C224" t="str">
        <f t="shared" si="20"/>
        <v/>
      </c>
      <c r="D224" t="str">
        <f>IF($A224="","",SUMIFS('acorduri de mediu impaduriri'!$C$2:$C$1048576,'acorduri de mediu impaduriri'!$J$2:$J$1048576,"&gt;="&amp;$A224,'acorduri de mediu impaduriri'!$J$2:$J$1048576,"&lt;"&amp;EDATE($A224,1),'acorduri de mediu impaduriri'!$A$2:$A$1048576,IF($B$3="Toată țara","&lt;&gt;""",$B$3)))</f>
        <v/>
      </c>
      <c r="E224" t="str">
        <f t="shared" si="21"/>
        <v/>
      </c>
      <c r="G224" t="str">
        <f t="shared" si="15"/>
        <v/>
      </c>
      <c r="H224" t="str">
        <f t="shared" si="16"/>
        <v/>
      </c>
      <c r="I224" t="str">
        <f t="shared" si="17"/>
        <v/>
      </c>
      <c r="J224" t="str">
        <f t="shared" si="18"/>
        <v/>
      </c>
    </row>
    <row r="225" spans="1:10" x14ac:dyDescent="0.3">
      <c r="A225" s="30" t="str">
        <f t="shared" si="19"/>
        <v/>
      </c>
      <c r="B225" t="str">
        <f>IF($A225="","",SUMIFS('acorduri de mediu impaduriri'!$C$2:$C$1048576,'acorduri de mediu impaduriri'!$I$2:$I$1048576,"&gt;="&amp;$A225,'acorduri de mediu impaduriri'!$I$2:$I$1048576,"&lt;"&amp;EDATE($A225,1),'acorduri de mediu impaduriri'!$A$2:$A$1048576,IF($B$3="Toată țara","&lt;&gt;""",$B$3)))</f>
        <v/>
      </c>
      <c r="C225" t="str">
        <f t="shared" si="20"/>
        <v/>
      </c>
      <c r="D225" t="str">
        <f>IF($A225="","",SUMIFS('acorduri de mediu impaduriri'!$C$2:$C$1048576,'acorduri de mediu impaduriri'!$J$2:$J$1048576,"&gt;="&amp;$A225,'acorduri de mediu impaduriri'!$J$2:$J$1048576,"&lt;"&amp;EDATE($A225,1),'acorduri de mediu impaduriri'!$A$2:$A$1048576,IF($B$3="Toată țara","&lt;&gt;""",$B$3)))</f>
        <v/>
      </c>
      <c r="E225" t="str">
        <f t="shared" si="21"/>
        <v/>
      </c>
      <c r="G225" t="str">
        <f t="shared" si="15"/>
        <v/>
      </c>
      <c r="H225" t="str">
        <f t="shared" si="16"/>
        <v/>
      </c>
      <c r="I225" t="str">
        <f t="shared" si="17"/>
        <v/>
      </c>
      <c r="J225" t="str">
        <f t="shared" si="18"/>
        <v/>
      </c>
    </row>
    <row r="226" spans="1:10" x14ac:dyDescent="0.3">
      <c r="A226" s="30" t="str">
        <f t="shared" si="19"/>
        <v/>
      </c>
      <c r="B226" t="str">
        <f>IF($A226="","",SUMIFS('acorduri de mediu impaduriri'!$C$2:$C$1048576,'acorduri de mediu impaduriri'!$I$2:$I$1048576,"&gt;="&amp;$A226,'acorduri de mediu impaduriri'!$I$2:$I$1048576,"&lt;"&amp;EDATE($A226,1),'acorduri de mediu impaduriri'!$A$2:$A$1048576,IF($B$3="Toată țara","&lt;&gt;""",$B$3)))</f>
        <v/>
      </c>
      <c r="C226" t="str">
        <f t="shared" si="20"/>
        <v/>
      </c>
      <c r="D226" t="str">
        <f>IF($A226="","",SUMIFS('acorduri de mediu impaduriri'!$C$2:$C$1048576,'acorduri de mediu impaduriri'!$J$2:$J$1048576,"&gt;="&amp;$A226,'acorduri de mediu impaduriri'!$J$2:$J$1048576,"&lt;"&amp;EDATE($A226,1),'acorduri de mediu impaduriri'!$A$2:$A$1048576,IF($B$3="Toată țara","&lt;&gt;""",$B$3)))</f>
        <v/>
      </c>
      <c r="E226" t="str">
        <f t="shared" si="21"/>
        <v/>
      </c>
      <c r="G226" t="str">
        <f t="shared" si="15"/>
        <v/>
      </c>
      <c r="H226" t="str">
        <f t="shared" si="16"/>
        <v/>
      </c>
      <c r="I226" t="str">
        <f t="shared" si="17"/>
        <v/>
      </c>
      <c r="J226" t="str">
        <f t="shared" si="18"/>
        <v/>
      </c>
    </row>
    <row r="227" spans="1:10" x14ac:dyDescent="0.3">
      <c r="A227" s="30" t="str">
        <f t="shared" si="19"/>
        <v/>
      </c>
      <c r="B227" t="str">
        <f>IF($A227="","",SUMIFS('acorduri de mediu impaduriri'!$C$2:$C$1048576,'acorduri de mediu impaduriri'!$I$2:$I$1048576,"&gt;="&amp;$A227,'acorduri de mediu impaduriri'!$I$2:$I$1048576,"&lt;"&amp;EDATE($A227,1),'acorduri de mediu impaduriri'!$A$2:$A$1048576,IF($B$3="Toată țara","&lt;&gt;""",$B$3)))</f>
        <v/>
      </c>
      <c r="C227" t="str">
        <f t="shared" si="20"/>
        <v/>
      </c>
      <c r="D227" t="str">
        <f>IF($A227="","",SUMIFS('acorduri de mediu impaduriri'!$C$2:$C$1048576,'acorduri de mediu impaduriri'!$J$2:$J$1048576,"&gt;="&amp;$A227,'acorduri de mediu impaduriri'!$J$2:$J$1048576,"&lt;"&amp;EDATE($A227,1),'acorduri de mediu impaduriri'!$A$2:$A$1048576,IF($B$3="Toată țara","&lt;&gt;""",$B$3)))</f>
        <v/>
      </c>
      <c r="E227" t="str">
        <f t="shared" si="21"/>
        <v/>
      </c>
      <c r="G227" t="str">
        <f t="shared" si="15"/>
        <v/>
      </c>
      <c r="H227" t="str">
        <f t="shared" si="16"/>
        <v/>
      </c>
      <c r="I227" t="str">
        <f t="shared" si="17"/>
        <v/>
      </c>
      <c r="J227" t="str">
        <f t="shared" si="18"/>
        <v/>
      </c>
    </row>
    <row r="228" spans="1:10" x14ac:dyDescent="0.3">
      <c r="A228" s="30" t="str">
        <f t="shared" si="19"/>
        <v/>
      </c>
      <c r="B228" t="str">
        <f>IF($A228="","",SUMIFS('acorduri de mediu impaduriri'!$C$2:$C$1048576,'acorduri de mediu impaduriri'!$I$2:$I$1048576,"&gt;="&amp;$A228,'acorduri de mediu impaduriri'!$I$2:$I$1048576,"&lt;"&amp;EDATE($A228,1),'acorduri de mediu impaduriri'!$A$2:$A$1048576,IF($B$3="Toată țara","&lt;&gt;""",$B$3)))</f>
        <v/>
      </c>
      <c r="C228" t="str">
        <f t="shared" si="20"/>
        <v/>
      </c>
      <c r="D228" t="str">
        <f>IF($A228="","",SUMIFS('acorduri de mediu impaduriri'!$C$2:$C$1048576,'acorduri de mediu impaduriri'!$J$2:$J$1048576,"&gt;="&amp;$A228,'acorduri de mediu impaduriri'!$J$2:$J$1048576,"&lt;"&amp;EDATE($A228,1),'acorduri de mediu impaduriri'!$A$2:$A$1048576,IF($B$3="Toată țara","&lt;&gt;""",$B$3)))</f>
        <v/>
      </c>
      <c r="E228" t="str">
        <f t="shared" si="21"/>
        <v/>
      </c>
      <c r="G228" t="str">
        <f t="shared" si="15"/>
        <v/>
      </c>
      <c r="H228" t="str">
        <f t="shared" si="16"/>
        <v/>
      </c>
      <c r="I228" t="str">
        <f t="shared" si="17"/>
        <v/>
      </c>
      <c r="J228" t="str">
        <f t="shared" si="18"/>
        <v/>
      </c>
    </row>
    <row r="229" spans="1:10" x14ac:dyDescent="0.3">
      <c r="A229" s="30" t="str">
        <f t="shared" si="19"/>
        <v/>
      </c>
      <c r="B229" t="str">
        <f>IF($A229="","",SUMIFS('acorduri de mediu impaduriri'!$C$2:$C$1048576,'acorduri de mediu impaduriri'!$I$2:$I$1048576,"&gt;="&amp;$A229,'acorduri de mediu impaduriri'!$I$2:$I$1048576,"&lt;"&amp;EDATE($A229,1),'acorduri de mediu impaduriri'!$A$2:$A$1048576,IF($B$3="Toată țara","&lt;&gt;""",$B$3)))</f>
        <v/>
      </c>
      <c r="C229" t="str">
        <f t="shared" si="20"/>
        <v/>
      </c>
      <c r="D229" t="str">
        <f>IF($A229="","",SUMIFS('acorduri de mediu impaduriri'!$C$2:$C$1048576,'acorduri de mediu impaduriri'!$J$2:$J$1048576,"&gt;="&amp;$A229,'acorduri de mediu impaduriri'!$J$2:$J$1048576,"&lt;"&amp;EDATE($A229,1),'acorduri de mediu impaduriri'!$A$2:$A$1048576,IF($B$3="Toată țara","&lt;&gt;""",$B$3)))</f>
        <v/>
      </c>
      <c r="E229" t="str">
        <f t="shared" si="21"/>
        <v/>
      </c>
      <c r="G229" t="str">
        <f t="shared" si="15"/>
        <v/>
      </c>
      <c r="H229" t="str">
        <f t="shared" si="16"/>
        <v/>
      </c>
      <c r="I229" t="str">
        <f t="shared" si="17"/>
        <v/>
      </c>
      <c r="J229" t="str">
        <f t="shared" si="18"/>
        <v/>
      </c>
    </row>
    <row r="230" spans="1:10" x14ac:dyDescent="0.3">
      <c r="A230" s="30" t="str">
        <f t="shared" si="19"/>
        <v/>
      </c>
      <c r="B230" t="str">
        <f>IF($A230="","",SUMIFS('acorduri de mediu impaduriri'!$C$2:$C$1048576,'acorduri de mediu impaduriri'!$I$2:$I$1048576,"&gt;="&amp;$A230,'acorduri de mediu impaduriri'!$I$2:$I$1048576,"&lt;"&amp;EDATE($A230,1),'acorduri de mediu impaduriri'!$A$2:$A$1048576,IF($B$3="Toată țara","&lt;&gt;""",$B$3)))</f>
        <v/>
      </c>
      <c r="C230" t="str">
        <f t="shared" si="20"/>
        <v/>
      </c>
      <c r="D230" t="str">
        <f>IF($A230="","",SUMIFS('acorduri de mediu impaduriri'!$C$2:$C$1048576,'acorduri de mediu impaduriri'!$J$2:$J$1048576,"&gt;="&amp;$A230,'acorduri de mediu impaduriri'!$J$2:$J$1048576,"&lt;"&amp;EDATE($A230,1),'acorduri de mediu impaduriri'!$A$2:$A$1048576,IF($B$3="Toată țara","&lt;&gt;""",$B$3)))</f>
        <v/>
      </c>
      <c r="E230" t="str">
        <f t="shared" si="21"/>
        <v/>
      </c>
      <c r="G230" t="str">
        <f t="shared" si="15"/>
        <v/>
      </c>
      <c r="H230" t="str">
        <f t="shared" si="16"/>
        <v/>
      </c>
      <c r="I230" t="str">
        <f t="shared" si="17"/>
        <v/>
      </c>
      <c r="J230" t="str">
        <f t="shared" si="18"/>
        <v/>
      </c>
    </row>
    <row r="231" spans="1:10" x14ac:dyDescent="0.3">
      <c r="A231" s="30" t="str">
        <f t="shared" si="19"/>
        <v/>
      </c>
      <c r="B231" t="str">
        <f>IF($A231="","",SUMIFS('acorduri de mediu impaduriri'!$C$2:$C$1048576,'acorduri de mediu impaduriri'!$I$2:$I$1048576,"&gt;="&amp;$A231,'acorduri de mediu impaduriri'!$I$2:$I$1048576,"&lt;"&amp;EDATE($A231,1),'acorduri de mediu impaduriri'!$A$2:$A$1048576,IF($B$3="Toată țara","&lt;&gt;""",$B$3)))</f>
        <v/>
      </c>
      <c r="C231" t="str">
        <f t="shared" si="20"/>
        <v/>
      </c>
      <c r="D231" t="str">
        <f>IF($A231="","",SUMIFS('acorduri de mediu impaduriri'!$C$2:$C$1048576,'acorduri de mediu impaduriri'!$J$2:$J$1048576,"&gt;="&amp;$A231,'acorduri de mediu impaduriri'!$J$2:$J$1048576,"&lt;"&amp;EDATE($A231,1),'acorduri de mediu impaduriri'!$A$2:$A$1048576,IF($B$3="Toată țara","&lt;&gt;""",$B$3)))</f>
        <v/>
      </c>
      <c r="E231" t="str">
        <f t="shared" si="21"/>
        <v/>
      </c>
      <c r="G231" t="str">
        <f t="shared" si="15"/>
        <v/>
      </c>
      <c r="H231" t="str">
        <f t="shared" si="16"/>
        <v/>
      </c>
      <c r="I231" t="str">
        <f t="shared" si="17"/>
        <v/>
      </c>
      <c r="J231" t="str">
        <f t="shared" si="18"/>
        <v/>
      </c>
    </row>
    <row r="232" spans="1:10" x14ac:dyDescent="0.3">
      <c r="A232" s="30" t="str">
        <f t="shared" si="19"/>
        <v/>
      </c>
      <c r="B232" t="str">
        <f>IF($A232="","",SUMIFS('acorduri de mediu impaduriri'!$C$2:$C$1048576,'acorduri de mediu impaduriri'!$I$2:$I$1048576,"&gt;="&amp;$A232,'acorduri de mediu impaduriri'!$I$2:$I$1048576,"&lt;"&amp;EDATE($A232,1),'acorduri de mediu impaduriri'!$A$2:$A$1048576,IF($B$3="Toată țara","&lt;&gt;""",$B$3)))</f>
        <v/>
      </c>
      <c r="C232" t="str">
        <f t="shared" si="20"/>
        <v/>
      </c>
      <c r="D232" t="str">
        <f>IF($A232="","",SUMIFS('acorduri de mediu impaduriri'!$C$2:$C$1048576,'acorduri de mediu impaduriri'!$J$2:$J$1048576,"&gt;="&amp;$A232,'acorduri de mediu impaduriri'!$J$2:$J$1048576,"&lt;"&amp;EDATE($A232,1),'acorduri de mediu impaduriri'!$A$2:$A$1048576,IF($B$3="Toată țara","&lt;&gt;""",$B$3)))</f>
        <v/>
      </c>
      <c r="E232" t="str">
        <f t="shared" si="21"/>
        <v/>
      </c>
      <c r="G232" t="str">
        <f t="shared" si="15"/>
        <v/>
      </c>
      <c r="H232" t="str">
        <f t="shared" si="16"/>
        <v/>
      </c>
      <c r="I232" t="str">
        <f t="shared" si="17"/>
        <v/>
      </c>
      <c r="J232" t="str">
        <f t="shared" si="18"/>
        <v/>
      </c>
    </row>
    <row r="233" spans="1:10" x14ac:dyDescent="0.3">
      <c r="A233" s="30" t="str">
        <f t="shared" si="19"/>
        <v/>
      </c>
      <c r="B233" t="str">
        <f>IF($A233="","",SUMIFS('acorduri de mediu impaduriri'!$C$2:$C$1048576,'acorduri de mediu impaduriri'!$I$2:$I$1048576,"&gt;="&amp;$A233,'acorduri de mediu impaduriri'!$I$2:$I$1048576,"&lt;"&amp;EDATE($A233,1),'acorduri de mediu impaduriri'!$A$2:$A$1048576,IF($B$3="Toată țara","&lt;&gt;""",$B$3)))</f>
        <v/>
      </c>
      <c r="C233" t="str">
        <f t="shared" si="20"/>
        <v/>
      </c>
      <c r="D233" t="str">
        <f>IF($A233="","",SUMIFS('acorduri de mediu impaduriri'!$C$2:$C$1048576,'acorduri de mediu impaduriri'!$J$2:$J$1048576,"&gt;="&amp;$A233,'acorduri de mediu impaduriri'!$J$2:$J$1048576,"&lt;"&amp;EDATE($A233,1),'acorduri de mediu impaduriri'!$A$2:$A$1048576,IF($B$3="Toată țara","&lt;&gt;""",$B$3)))</f>
        <v/>
      </c>
      <c r="E233" t="str">
        <f t="shared" si="21"/>
        <v/>
      </c>
      <c r="G233" t="str">
        <f t="shared" si="15"/>
        <v/>
      </c>
      <c r="H233" t="str">
        <f t="shared" si="16"/>
        <v/>
      </c>
      <c r="I233" t="str">
        <f t="shared" si="17"/>
        <v/>
      </c>
      <c r="J233" t="str">
        <f t="shared" si="18"/>
        <v/>
      </c>
    </row>
    <row r="234" spans="1:10" x14ac:dyDescent="0.3">
      <c r="A234" s="30" t="str">
        <f t="shared" si="19"/>
        <v/>
      </c>
      <c r="B234" t="str">
        <f>IF($A234="","",SUMIFS('acorduri de mediu impaduriri'!$C$2:$C$1048576,'acorduri de mediu impaduriri'!$I$2:$I$1048576,"&gt;="&amp;$A234,'acorduri de mediu impaduriri'!$I$2:$I$1048576,"&lt;"&amp;EDATE($A234,1),'acorduri de mediu impaduriri'!$A$2:$A$1048576,IF($B$3="Toată țara","&lt;&gt;""",$B$3)))</f>
        <v/>
      </c>
      <c r="C234" t="str">
        <f t="shared" si="20"/>
        <v/>
      </c>
      <c r="D234" t="str">
        <f>IF($A234="","",SUMIFS('acorduri de mediu impaduriri'!$C$2:$C$1048576,'acorduri de mediu impaduriri'!$J$2:$J$1048576,"&gt;="&amp;$A234,'acorduri de mediu impaduriri'!$J$2:$J$1048576,"&lt;"&amp;EDATE($A234,1),'acorduri de mediu impaduriri'!$A$2:$A$1048576,IF($B$3="Toată țara","&lt;&gt;""",$B$3)))</f>
        <v/>
      </c>
      <c r="E234" t="str">
        <f t="shared" si="21"/>
        <v/>
      </c>
      <c r="G234" t="str">
        <f t="shared" si="15"/>
        <v/>
      </c>
      <c r="H234" t="str">
        <f t="shared" si="16"/>
        <v/>
      </c>
      <c r="I234" t="str">
        <f t="shared" si="17"/>
        <v/>
      </c>
      <c r="J234" t="str">
        <f t="shared" si="18"/>
        <v/>
      </c>
    </row>
    <row r="235" spans="1:10" x14ac:dyDescent="0.3">
      <c r="A235" s="30" t="str">
        <f t="shared" si="19"/>
        <v/>
      </c>
      <c r="B235" t="str">
        <f>IF($A235="","",SUMIFS('acorduri de mediu impaduriri'!$C$2:$C$1048576,'acorduri de mediu impaduriri'!$I$2:$I$1048576,"&gt;="&amp;$A235,'acorduri de mediu impaduriri'!$I$2:$I$1048576,"&lt;"&amp;EDATE($A235,1),'acorduri de mediu impaduriri'!$A$2:$A$1048576,IF($B$3="Toată țara","&lt;&gt;""",$B$3)))</f>
        <v/>
      </c>
      <c r="C235" t="str">
        <f t="shared" si="20"/>
        <v/>
      </c>
      <c r="D235" t="str">
        <f>IF($A235="","",SUMIFS('acorduri de mediu impaduriri'!$C$2:$C$1048576,'acorduri de mediu impaduriri'!$J$2:$J$1048576,"&gt;="&amp;$A235,'acorduri de mediu impaduriri'!$J$2:$J$1048576,"&lt;"&amp;EDATE($A235,1),'acorduri de mediu impaduriri'!$A$2:$A$1048576,IF($B$3="Toată țara","&lt;&gt;""",$B$3)))</f>
        <v/>
      </c>
      <c r="E235" t="str">
        <f t="shared" si="21"/>
        <v/>
      </c>
      <c r="G235" t="str">
        <f t="shared" si="15"/>
        <v/>
      </c>
      <c r="H235" t="str">
        <f t="shared" si="16"/>
        <v/>
      </c>
      <c r="I235" t="str">
        <f t="shared" si="17"/>
        <v/>
      </c>
      <c r="J235" t="str">
        <f t="shared" si="18"/>
        <v/>
      </c>
    </row>
    <row r="236" spans="1:10" x14ac:dyDescent="0.3">
      <c r="A236" s="30" t="str">
        <f t="shared" si="19"/>
        <v/>
      </c>
      <c r="B236" t="str">
        <f>IF($A236="","",SUMIFS('acorduri de mediu impaduriri'!$C$2:$C$1048576,'acorduri de mediu impaduriri'!$I$2:$I$1048576,"&gt;="&amp;$A236,'acorduri de mediu impaduriri'!$I$2:$I$1048576,"&lt;"&amp;EDATE($A236,1),'acorduri de mediu impaduriri'!$A$2:$A$1048576,IF($B$3="Toată țara","&lt;&gt;""",$B$3)))</f>
        <v/>
      </c>
      <c r="C236" t="str">
        <f t="shared" si="20"/>
        <v/>
      </c>
      <c r="D236" t="str">
        <f>IF($A236="","",SUMIFS('acorduri de mediu impaduriri'!$C$2:$C$1048576,'acorduri de mediu impaduriri'!$J$2:$J$1048576,"&gt;="&amp;$A236,'acorduri de mediu impaduriri'!$J$2:$J$1048576,"&lt;"&amp;EDATE($A236,1),'acorduri de mediu impaduriri'!$A$2:$A$1048576,IF($B$3="Toată țara","&lt;&gt;""",$B$3)))</f>
        <v/>
      </c>
      <c r="E236" t="str">
        <f t="shared" si="21"/>
        <v/>
      </c>
      <c r="G236" t="str">
        <f t="shared" si="15"/>
        <v/>
      </c>
      <c r="H236" t="str">
        <f t="shared" si="16"/>
        <v/>
      </c>
      <c r="I236" t="str">
        <f t="shared" si="17"/>
        <v/>
      </c>
      <c r="J236" t="str">
        <f t="shared" si="18"/>
        <v/>
      </c>
    </row>
    <row r="237" spans="1:10" x14ac:dyDescent="0.3">
      <c r="A237" s="30" t="str">
        <f t="shared" si="19"/>
        <v/>
      </c>
      <c r="B237" t="str">
        <f>IF($A237="","",SUMIFS('acorduri de mediu impaduriri'!$C$2:$C$1048576,'acorduri de mediu impaduriri'!$I$2:$I$1048576,"&gt;="&amp;$A237,'acorduri de mediu impaduriri'!$I$2:$I$1048576,"&lt;"&amp;EDATE($A237,1),'acorduri de mediu impaduriri'!$A$2:$A$1048576,IF($B$3="Toată țara","&lt;&gt;""",$B$3)))</f>
        <v/>
      </c>
      <c r="C237" t="str">
        <f t="shared" si="20"/>
        <v/>
      </c>
      <c r="D237" t="str">
        <f>IF($A237="","",SUMIFS('acorduri de mediu impaduriri'!$C$2:$C$1048576,'acorduri de mediu impaduriri'!$J$2:$J$1048576,"&gt;="&amp;$A237,'acorduri de mediu impaduriri'!$J$2:$J$1048576,"&lt;"&amp;EDATE($A237,1),'acorduri de mediu impaduriri'!$A$2:$A$1048576,IF($B$3="Toată țara","&lt;&gt;""",$B$3)))</f>
        <v/>
      </c>
      <c r="E237" t="str">
        <f t="shared" si="21"/>
        <v/>
      </c>
      <c r="G237" t="str">
        <f t="shared" si="15"/>
        <v/>
      </c>
      <c r="H237" t="str">
        <f t="shared" si="16"/>
        <v/>
      </c>
      <c r="I237" t="str">
        <f t="shared" si="17"/>
        <v/>
      </c>
      <c r="J237" t="str">
        <f t="shared" si="18"/>
        <v/>
      </c>
    </row>
    <row r="238" spans="1:10" x14ac:dyDescent="0.3">
      <c r="A238" s="30" t="str">
        <f t="shared" si="19"/>
        <v/>
      </c>
      <c r="B238" t="str">
        <f>IF($A238="","",SUMIFS('acorduri de mediu impaduriri'!$C$2:$C$1048576,'acorduri de mediu impaduriri'!$I$2:$I$1048576,"&gt;="&amp;$A238,'acorduri de mediu impaduriri'!$I$2:$I$1048576,"&lt;"&amp;EDATE($A238,1),'acorduri de mediu impaduriri'!$A$2:$A$1048576,IF($B$3="Toată țara","&lt;&gt;""",$B$3)))</f>
        <v/>
      </c>
      <c r="C238" t="str">
        <f t="shared" si="20"/>
        <v/>
      </c>
      <c r="D238" t="str">
        <f>IF($A238="","",SUMIFS('acorduri de mediu impaduriri'!$C$2:$C$1048576,'acorduri de mediu impaduriri'!$J$2:$J$1048576,"&gt;="&amp;$A238,'acorduri de mediu impaduriri'!$J$2:$J$1048576,"&lt;"&amp;EDATE($A238,1),'acorduri de mediu impaduriri'!$A$2:$A$1048576,IF($B$3="Toată țara","&lt;&gt;""",$B$3)))</f>
        <v/>
      </c>
      <c r="E238" t="str">
        <f t="shared" si="21"/>
        <v/>
      </c>
      <c r="G238" t="str">
        <f t="shared" si="15"/>
        <v/>
      </c>
      <c r="H238" t="str">
        <f t="shared" si="16"/>
        <v/>
      </c>
      <c r="I238" t="str">
        <f t="shared" si="17"/>
        <v/>
      </c>
      <c r="J238" t="str">
        <f t="shared" si="18"/>
        <v/>
      </c>
    </row>
    <row r="239" spans="1:10" x14ac:dyDescent="0.3">
      <c r="A239" s="30" t="str">
        <f t="shared" si="19"/>
        <v/>
      </c>
      <c r="B239" t="str">
        <f>IF($A239="","",SUMIFS('acorduri de mediu impaduriri'!$C$2:$C$1048576,'acorduri de mediu impaduriri'!$I$2:$I$1048576,"&gt;="&amp;$A239,'acorduri de mediu impaduriri'!$I$2:$I$1048576,"&lt;"&amp;EDATE($A239,1),'acorduri de mediu impaduriri'!$A$2:$A$1048576,IF($B$3="Toată țara","&lt;&gt;""",$B$3)))</f>
        <v/>
      </c>
      <c r="C239" t="str">
        <f t="shared" si="20"/>
        <v/>
      </c>
      <c r="D239" t="str">
        <f>IF($A239="","",SUMIFS('acorduri de mediu impaduriri'!$C$2:$C$1048576,'acorduri de mediu impaduriri'!$J$2:$J$1048576,"&gt;="&amp;$A239,'acorduri de mediu impaduriri'!$J$2:$J$1048576,"&lt;"&amp;EDATE($A239,1),'acorduri de mediu impaduriri'!$A$2:$A$1048576,IF($B$3="Toată țara","&lt;&gt;""",$B$3)))</f>
        <v/>
      </c>
      <c r="E239" t="str">
        <f t="shared" si="21"/>
        <v/>
      </c>
      <c r="G239" t="str">
        <f t="shared" si="15"/>
        <v/>
      </c>
      <c r="H239" t="str">
        <f t="shared" si="16"/>
        <v/>
      </c>
      <c r="I239" t="str">
        <f t="shared" si="17"/>
        <v/>
      </c>
      <c r="J239" t="str">
        <f t="shared" si="18"/>
        <v/>
      </c>
    </row>
    <row r="240" spans="1:10" x14ac:dyDescent="0.3">
      <c r="A240" s="30" t="str">
        <f t="shared" si="19"/>
        <v/>
      </c>
      <c r="B240" t="str">
        <f>IF($A240="","",SUMIFS('acorduri de mediu impaduriri'!$C$2:$C$1048576,'acorduri de mediu impaduriri'!$I$2:$I$1048576,"&gt;="&amp;$A240,'acorduri de mediu impaduriri'!$I$2:$I$1048576,"&lt;"&amp;EDATE($A240,1),'acorduri de mediu impaduriri'!$A$2:$A$1048576,IF($B$3="Toată țara","&lt;&gt;""",$B$3)))</f>
        <v/>
      </c>
      <c r="C240" t="str">
        <f t="shared" si="20"/>
        <v/>
      </c>
      <c r="D240" t="str">
        <f>IF($A240="","",SUMIFS('acorduri de mediu impaduriri'!$C$2:$C$1048576,'acorduri de mediu impaduriri'!$J$2:$J$1048576,"&gt;="&amp;$A240,'acorduri de mediu impaduriri'!$J$2:$J$1048576,"&lt;"&amp;EDATE($A240,1),'acorduri de mediu impaduriri'!$A$2:$A$1048576,IF($B$3="Toată țara","&lt;&gt;""",$B$3)))</f>
        <v/>
      </c>
      <c r="E240" t="str">
        <f t="shared" si="21"/>
        <v/>
      </c>
      <c r="G240" t="str">
        <f t="shared" si="15"/>
        <v/>
      </c>
      <c r="H240" t="str">
        <f t="shared" si="16"/>
        <v/>
      </c>
      <c r="I240" t="str">
        <f t="shared" si="17"/>
        <v/>
      </c>
      <c r="J240" t="str">
        <f t="shared" si="18"/>
        <v/>
      </c>
    </row>
    <row r="241" spans="1:10" x14ac:dyDescent="0.3">
      <c r="A241" s="30" t="str">
        <f t="shared" si="19"/>
        <v/>
      </c>
      <c r="B241" t="str">
        <f>IF($A241="","",SUMIFS('acorduri de mediu impaduriri'!$C$2:$C$1048576,'acorduri de mediu impaduriri'!$I$2:$I$1048576,"&gt;="&amp;$A241,'acorduri de mediu impaduriri'!$I$2:$I$1048576,"&lt;"&amp;EDATE($A241,1),'acorduri de mediu impaduriri'!$A$2:$A$1048576,IF($B$3="Toată țara","&lt;&gt;""",$B$3)))</f>
        <v/>
      </c>
      <c r="C241" t="str">
        <f t="shared" si="20"/>
        <v/>
      </c>
      <c r="D241" t="str">
        <f>IF($A241="","",SUMIFS('acorduri de mediu impaduriri'!$C$2:$C$1048576,'acorduri de mediu impaduriri'!$J$2:$J$1048576,"&gt;="&amp;$A241,'acorduri de mediu impaduriri'!$J$2:$J$1048576,"&lt;"&amp;EDATE($A241,1),'acorduri de mediu impaduriri'!$A$2:$A$1048576,IF($B$3="Toată țara","&lt;&gt;""",$B$3)))</f>
        <v/>
      </c>
      <c r="E241" t="str">
        <f t="shared" si="21"/>
        <v/>
      </c>
      <c r="G241" t="str">
        <f t="shared" si="15"/>
        <v/>
      </c>
      <c r="H241" t="str">
        <f t="shared" si="16"/>
        <v/>
      </c>
      <c r="I241" t="str">
        <f t="shared" si="17"/>
        <v/>
      </c>
      <c r="J241" t="str">
        <f t="shared" si="18"/>
        <v/>
      </c>
    </row>
    <row r="242" spans="1:10" x14ac:dyDescent="0.3">
      <c r="A242" s="30" t="str">
        <f t="shared" si="19"/>
        <v/>
      </c>
      <c r="B242" t="str">
        <f>IF($A242="","",SUMIFS('acorduri de mediu impaduriri'!$C$2:$C$1048576,'acorduri de mediu impaduriri'!$I$2:$I$1048576,"&gt;="&amp;$A242,'acorduri de mediu impaduriri'!$I$2:$I$1048576,"&lt;"&amp;EDATE($A242,1),'acorduri de mediu impaduriri'!$A$2:$A$1048576,IF($B$3="Toată țara","&lt;&gt;""",$B$3)))</f>
        <v/>
      </c>
      <c r="C242" t="str">
        <f t="shared" si="20"/>
        <v/>
      </c>
      <c r="D242" t="str">
        <f>IF($A242="","",SUMIFS('acorduri de mediu impaduriri'!$C$2:$C$1048576,'acorduri de mediu impaduriri'!$J$2:$J$1048576,"&gt;="&amp;$A242,'acorduri de mediu impaduriri'!$J$2:$J$1048576,"&lt;"&amp;EDATE($A242,1),'acorduri de mediu impaduriri'!$A$2:$A$1048576,IF($B$3="Toată țara","&lt;&gt;""",$B$3)))</f>
        <v/>
      </c>
      <c r="E242" t="str">
        <f t="shared" si="21"/>
        <v/>
      </c>
      <c r="G242" t="str">
        <f t="shared" si="15"/>
        <v/>
      </c>
      <c r="H242" t="str">
        <f t="shared" si="16"/>
        <v/>
      </c>
      <c r="I242" t="str">
        <f t="shared" si="17"/>
        <v/>
      </c>
      <c r="J242" t="str">
        <f t="shared" si="18"/>
        <v/>
      </c>
    </row>
    <row r="243" spans="1:10" x14ac:dyDescent="0.3">
      <c r="A243" s="30" t="str">
        <f t="shared" si="19"/>
        <v/>
      </c>
      <c r="B243" t="str">
        <f>IF($A243="","",SUMIFS('acorduri de mediu impaduriri'!$C$2:$C$1048576,'acorduri de mediu impaduriri'!$I$2:$I$1048576,"&gt;="&amp;$A243,'acorduri de mediu impaduriri'!$I$2:$I$1048576,"&lt;"&amp;EDATE($A243,1),'acorduri de mediu impaduriri'!$A$2:$A$1048576,IF($B$3="Toată țara","&lt;&gt;""",$B$3)))</f>
        <v/>
      </c>
      <c r="C243" t="str">
        <f t="shared" si="20"/>
        <v/>
      </c>
      <c r="D243" t="str">
        <f>IF($A243="","",SUMIFS('acorduri de mediu impaduriri'!$C$2:$C$1048576,'acorduri de mediu impaduriri'!$J$2:$J$1048576,"&gt;="&amp;$A243,'acorduri de mediu impaduriri'!$J$2:$J$1048576,"&lt;"&amp;EDATE($A243,1),'acorduri de mediu impaduriri'!$A$2:$A$1048576,IF($B$3="Toată țara","&lt;&gt;""",$B$3)))</f>
        <v/>
      </c>
      <c r="E243" t="str">
        <f t="shared" si="21"/>
        <v/>
      </c>
      <c r="G243" t="str">
        <f t="shared" si="15"/>
        <v/>
      </c>
      <c r="H243" t="str">
        <f t="shared" si="16"/>
        <v/>
      </c>
      <c r="I243" t="str">
        <f t="shared" si="17"/>
        <v/>
      </c>
      <c r="J243" t="str">
        <f t="shared" si="18"/>
        <v/>
      </c>
    </row>
    <row r="244" spans="1:10" x14ac:dyDescent="0.3">
      <c r="A244" s="30" t="str">
        <f t="shared" si="19"/>
        <v/>
      </c>
      <c r="B244" t="str">
        <f>IF($A244="","",SUMIFS('acorduri de mediu impaduriri'!$C$2:$C$1048576,'acorduri de mediu impaduriri'!$I$2:$I$1048576,"&gt;="&amp;$A244,'acorduri de mediu impaduriri'!$I$2:$I$1048576,"&lt;"&amp;EDATE($A244,1),'acorduri de mediu impaduriri'!$A$2:$A$1048576,IF($B$3="Toată țara","&lt;&gt;""",$B$3)))</f>
        <v/>
      </c>
      <c r="C244" t="str">
        <f t="shared" si="20"/>
        <v/>
      </c>
      <c r="D244" t="str">
        <f>IF($A244="","",SUMIFS('acorduri de mediu impaduriri'!$C$2:$C$1048576,'acorduri de mediu impaduriri'!$J$2:$J$1048576,"&gt;="&amp;$A244,'acorduri de mediu impaduriri'!$J$2:$J$1048576,"&lt;"&amp;EDATE($A244,1),'acorduri de mediu impaduriri'!$A$2:$A$1048576,IF($B$3="Toată țara","&lt;&gt;""",$B$3)))</f>
        <v/>
      </c>
      <c r="E244" t="str">
        <f t="shared" si="21"/>
        <v/>
      </c>
      <c r="G244" t="str">
        <f t="shared" si="15"/>
        <v/>
      </c>
      <c r="H244" t="str">
        <f t="shared" si="16"/>
        <v/>
      </c>
      <c r="I244" t="str">
        <f t="shared" si="17"/>
        <v/>
      </c>
      <c r="J244" t="str">
        <f t="shared" si="18"/>
        <v/>
      </c>
    </row>
    <row r="245" spans="1:10" x14ac:dyDescent="0.3">
      <c r="A245" s="30" t="str">
        <f t="shared" si="19"/>
        <v/>
      </c>
      <c r="B245" t="str">
        <f>IF($A245="","",SUMIFS('acorduri de mediu impaduriri'!$C$2:$C$1048576,'acorduri de mediu impaduriri'!$I$2:$I$1048576,"&gt;="&amp;$A245,'acorduri de mediu impaduriri'!$I$2:$I$1048576,"&lt;"&amp;EDATE($A245,1),'acorduri de mediu impaduriri'!$A$2:$A$1048576,IF($B$3="Toată țara","&lt;&gt;""",$B$3)))</f>
        <v/>
      </c>
      <c r="C245" t="str">
        <f t="shared" si="20"/>
        <v/>
      </c>
      <c r="D245" t="str">
        <f>IF($A245="","",SUMIFS('acorduri de mediu impaduriri'!$C$2:$C$1048576,'acorduri de mediu impaduriri'!$J$2:$J$1048576,"&gt;="&amp;$A245,'acorduri de mediu impaduriri'!$J$2:$J$1048576,"&lt;"&amp;EDATE($A245,1),'acorduri de mediu impaduriri'!$A$2:$A$1048576,IF($B$3="Toată țara","&lt;&gt;""",$B$3)))</f>
        <v/>
      </c>
      <c r="E245" t="str">
        <f t="shared" si="21"/>
        <v/>
      </c>
      <c r="G245" t="str">
        <f t="shared" si="15"/>
        <v/>
      </c>
      <c r="H245" t="str">
        <f t="shared" si="16"/>
        <v/>
      </c>
      <c r="I245" t="str">
        <f t="shared" si="17"/>
        <v/>
      </c>
      <c r="J245" t="str">
        <f t="shared" si="18"/>
        <v/>
      </c>
    </row>
    <row r="246" spans="1:10" x14ac:dyDescent="0.3">
      <c r="A246" s="30" t="str">
        <f t="shared" si="19"/>
        <v/>
      </c>
      <c r="B246" t="str">
        <f>IF($A246="","",SUMIFS('acorduri de mediu impaduriri'!$C$2:$C$1048576,'acorduri de mediu impaduriri'!$I$2:$I$1048576,"&gt;="&amp;$A246,'acorduri de mediu impaduriri'!$I$2:$I$1048576,"&lt;"&amp;EDATE($A246,1),'acorduri de mediu impaduriri'!$A$2:$A$1048576,IF($B$3="Toată țara","&lt;&gt;""",$B$3)))</f>
        <v/>
      </c>
      <c r="C246" t="str">
        <f t="shared" si="20"/>
        <v/>
      </c>
      <c r="D246" t="str">
        <f>IF($A246="","",SUMIFS('acorduri de mediu impaduriri'!$C$2:$C$1048576,'acorduri de mediu impaduriri'!$J$2:$J$1048576,"&gt;="&amp;$A246,'acorduri de mediu impaduriri'!$J$2:$J$1048576,"&lt;"&amp;EDATE($A246,1),'acorduri de mediu impaduriri'!$A$2:$A$1048576,IF($B$3="Toată țara","&lt;&gt;""",$B$3)))</f>
        <v/>
      </c>
      <c r="E246" t="str">
        <f t="shared" si="21"/>
        <v/>
      </c>
      <c r="G246" t="str">
        <f t="shared" si="15"/>
        <v/>
      </c>
      <c r="H246" t="str">
        <f t="shared" si="16"/>
        <v/>
      </c>
      <c r="I246" t="str">
        <f t="shared" si="17"/>
        <v/>
      </c>
      <c r="J246" t="str">
        <f t="shared" si="18"/>
        <v/>
      </c>
    </row>
    <row r="247" spans="1:10" x14ac:dyDescent="0.3">
      <c r="A247" s="30" t="str">
        <f t="shared" si="19"/>
        <v/>
      </c>
      <c r="B247" t="str">
        <f>IF($A247="","",SUMIFS('acorduri de mediu impaduriri'!$C$2:$C$1048576,'acorduri de mediu impaduriri'!$I$2:$I$1048576,"&gt;="&amp;$A247,'acorduri de mediu impaduriri'!$I$2:$I$1048576,"&lt;"&amp;EDATE($A247,1),'acorduri de mediu impaduriri'!$A$2:$A$1048576,IF($B$3="Toată țara","&lt;&gt;""",$B$3)))</f>
        <v/>
      </c>
      <c r="C247" t="str">
        <f t="shared" si="20"/>
        <v/>
      </c>
      <c r="D247" t="str">
        <f>IF($A247="","",SUMIFS('acorduri de mediu impaduriri'!$C$2:$C$1048576,'acorduri de mediu impaduriri'!$J$2:$J$1048576,"&gt;="&amp;$A247,'acorduri de mediu impaduriri'!$J$2:$J$1048576,"&lt;"&amp;EDATE($A247,1),'acorduri de mediu impaduriri'!$A$2:$A$1048576,IF($B$3="Toată țara","&lt;&gt;""",$B$3)))</f>
        <v/>
      </c>
      <c r="E247" t="str">
        <f t="shared" si="21"/>
        <v/>
      </c>
      <c r="G247" t="str">
        <f t="shared" si="15"/>
        <v/>
      </c>
      <c r="H247" t="str">
        <f t="shared" si="16"/>
        <v/>
      </c>
      <c r="I247" t="str">
        <f t="shared" si="17"/>
        <v/>
      </c>
      <c r="J247" t="str">
        <f t="shared" si="18"/>
        <v/>
      </c>
    </row>
    <row r="248" spans="1:10" x14ac:dyDescent="0.3">
      <c r="A248" s="30" t="str">
        <f t="shared" si="19"/>
        <v/>
      </c>
      <c r="B248" t="str">
        <f>IF($A248="","",SUMIFS('acorduri de mediu impaduriri'!$C$2:$C$1048576,'acorduri de mediu impaduriri'!$I$2:$I$1048576,"&gt;="&amp;$A248,'acorduri de mediu impaduriri'!$I$2:$I$1048576,"&lt;"&amp;EDATE($A248,1),'acorduri de mediu impaduriri'!$A$2:$A$1048576,IF($B$3="Toată țara","&lt;&gt;""",$B$3)))</f>
        <v/>
      </c>
      <c r="C248" t="str">
        <f t="shared" si="20"/>
        <v/>
      </c>
      <c r="D248" t="str">
        <f>IF($A248="","",SUMIFS('acorduri de mediu impaduriri'!$C$2:$C$1048576,'acorduri de mediu impaduriri'!$J$2:$J$1048576,"&gt;="&amp;$A248,'acorduri de mediu impaduriri'!$J$2:$J$1048576,"&lt;"&amp;EDATE($A248,1),'acorduri de mediu impaduriri'!$A$2:$A$1048576,IF($B$3="Toată țara","&lt;&gt;""",$B$3)))</f>
        <v/>
      </c>
      <c r="E248" t="str">
        <f t="shared" si="21"/>
        <v/>
      </c>
      <c r="G248" t="str">
        <f t="shared" si="15"/>
        <v/>
      </c>
      <c r="H248" t="str">
        <f t="shared" si="16"/>
        <v/>
      </c>
      <c r="I248" t="str">
        <f t="shared" si="17"/>
        <v/>
      </c>
      <c r="J248" t="str">
        <f t="shared" si="18"/>
        <v/>
      </c>
    </row>
    <row r="249" spans="1:10" x14ac:dyDescent="0.3">
      <c r="A249" s="30" t="str">
        <f t="shared" si="19"/>
        <v/>
      </c>
      <c r="B249" t="str">
        <f>IF($A249="","",SUMIFS('acorduri de mediu impaduriri'!$C$2:$C$1048576,'acorduri de mediu impaduriri'!$I$2:$I$1048576,"&gt;="&amp;$A249,'acorduri de mediu impaduriri'!$I$2:$I$1048576,"&lt;"&amp;EDATE($A249,1),'acorduri de mediu impaduriri'!$A$2:$A$1048576,IF($B$3="Toată țara","&lt;&gt;""",$B$3)))</f>
        <v/>
      </c>
      <c r="C249" t="str">
        <f t="shared" si="20"/>
        <v/>
      </c>
      <c r="D249" t="str">
        <f>IF($A249="","",SUMIFS('acorduri de mediu impaduriri'!$C$2:$C$1048576,'acorduri de mediu impaduriri'!$J$2:$J$1048576,"&gt;="&amp;$A249,'acorduri de mediu impaduriri'!$J$2:$J$1048576,"&lt;"&amp;EDATE($A249,1),'acorduri de mediu impaduriri'!$A$2:$A$1048576,IF($B$3="Toată țara","&lt;&gt;""",$B$3)))</f>
        <v/>
      </c>
      <c r="E249" t="str">
        <f t="shared" si="21"/>
        <v/>
      </c>
      <c r="G249" t="str">
        <f t="shared" si="15"/>
        <v/>
      </c>
      <c r="H249" t="str">
        <f t="shared" si="16"/>
        <v/>
      </c>
      <c r="I249" t="str">
        <f t="shared" si="17"/>
        <v/>
      </c>
      <c r="J249" t="str">
        <f t="shared" si="18"/>
        <v/>
      </c>
    </row>
    <row r="250" spans="1:10" x14ac:dyDescent="0.3">
      <c r="A250" s="30" t="str">
        <f t="shared" si="19"/>
        <v/>
      </c>
      <c r="B250" t="str">
        <f>IF($A250="","",SUMIFS('acorduri de mediu impaduriri'!$C$2:$C$1048576,'acorduri de mediu impaduriri'!$I$2:$I$1048576,"&gt;="&amp;$A250,'acorduri de mediu impaduriri'!$I$2:$I$1048576,"&lt;"&amp;EDATE($A250,1),'acorduri de mediu impaduriri'!$A$2:$A$1048576,IF($B$3="Toată țara","&lt;&gt;""",$B$3)))</f>
        <v/>
      </c>
      <c r="C250" t="str">
        <f t="shared" si="20"/>
        <v/>
      </c>
      <c r="D250" t="str">
        <f>IF($A250="","",SUMIFS('acorduri de mediu impaduriri'!$C$2:$C$1048576,'acorduri de mediu impaduriri'!$J$2:$J$1048576,"&gt;="&amp;$A250,'acorduri de mediu impaduriri'!$J$2:$J$1048576,"&lt;"&amp;EDATE($A250,1),'acorduri de mediu impaduriri'!$A$2:$A$1048576,IF($B$3="Toată țara","&lt;&gt;""",$B$3)))</f>
        <v/>
      </c>
      <c r="E250" t="str">
        <f t="shared" si="21"/>
        <v/>
      </c>
      <c r="G250" t="str">
        <f t="shared" si="15"/>
        <v/>
      </c>
      <c r="H250" t="str">
        <f t="shared" si="16"/>
        <v/>
      </c>
      <c r="I250" t="str">
        <f t="shared" si="17"/>
        <v/>
      </c>
      <c r="J250" t="str">
        <f t="shared" si="18"/>
        <v/>
      </c>
    </row>
    <row r="251" spans="1:10" x14ac:dyDescent="0.3">
      <c r="A251" s="30" t="str">
        <f t="shared" si="19"/>
        <v/>
      </c>
      <c r="B251" t="str">
        <f>IF($A251="","",SUMIFS('acorduri de mediu impaduriri'!$C$2:$C$1048576,'acorduri de mediu impaduriri'!$I$2:$I$1048576,"&gt;="&amp;$A251,'acorduri de mediu impaduriri'!$I$2:$I$1048576,"&lt;"&amp;EDATE($A251,1),'acorduri de mediu impaduriri'!$A$2:$A$1048576,IF($B$3="Toată țara","&lt;&gt;""",$B$3)))</f>
        <v/>
      </c>
      <c r="C251" t="str">
        <f t="shared" si="20"/>
        <v/>
      </c>
      <c r="D251" t="str">
        <f>IF($A251="","",SUMIFS('acorduri de mediu impaduriri'!$C$2:$C$1048576,'acorduri de mediu impaduriri'!$J$2:$J$1048576,"&gt;="&amp;$A251,'acorduri de mediu impaduriri'!$J$2:$J$1048576,"&lt;"&amp;EDATE($A251,1),'acorduri de mediu impaduriri'!$A$2:$A$1048576,IF($B$3="Toată țara","&lt;&gt;""",$B$3)))</f>
        <v/>
      </c>
      <c r="E251" t="str">
        <f t="shared" si="21"/>
        <v/>
      </c>
      <c r="G251" t="str">
        <f t="shared" si="15"/>
        <v/>
      </c>
      <c r="H251" t="str">
        <f t="shared" si="16"/>
        <v/>
      </c>
      <c r="I251" t="str">
        <f t="shared" si="17"/>
        <v/>
      </c>
      <c r="J251" t="str">
        <f t="shared" si="18"/>
        <v/>
      </c>
    </row>
    <row r="252" spans="1:10" x14ac:dyDescent="0.3">
      <c r="A252" s="30" t="str">
        <f t="shared" si="19"/>
        <v/>
      </c>
      <c r="B252" t="str">
        <f>IF($A252="","",SUMIFS('acorduri de mediu impaduriri'!$C$2:$C$1048576,'acorduri de mediu impaduriri'!$I$2:$I$1048576,"&gt;="&amp;$A252,'acorduri de mediu impaduriri'!$I$2:$I$1048576,"&lt;"&amp;EDATE($A252,1),'acorduri de mediu impaduriri'!$A$2:$A$1048576,IF($B$3="Toată țara","&lt;&gt;""",$B$3)))</f>
        <v/>
      </c>
      <c r="C252" t="str">
        <f t="shared" si="20"/>
        <v/>
      </c>
      <c r="D252" t="str">
        <f>IF($A252="","",SUMIFS('acorduri de mediu impaduriri'!$C$2:$C$1048576,'acorduri de mediu impaduriri'!$J$2:$J$1048576,"&gt;="&amp;$A252,'acorduri de mediu impaduriri'!$J$2:$J$1048576,"&lt;"&amp;EDATE($A252,1),'acorduri de mediu impaduriri'!$A$2:$A$1048576,IF($B$3="Toată țara","&lt;&gt;""",$B$3)))</f>
        <v/>
      </c>
      <c r="E252" t="str">
        <f t="shared" si="21"/>
        <v/>
      </c>
      <c r="G252" t="str">
        <f t="shared" si="15"/>
        <v/>
      </c>
      <c r="H252" t="str">
        <f t="shared" si="16"/>
        <v/>
      </c>
      <c r="I252" t="str">
        <f t="shared" si="17"/>
        <v/>
      </c>
      <c r="J252" t="str">
        <f t="shared" si="18"/>
        <v/>
      </c>
    </row>
    <row r="253" spans="1:10" x14ac:dyDescent="0.3">
      <c r="A253" s="30" t="str">
        <f t="shared" si="19"/>
        <v/>
      </c>
      <c r="B253" t="str">
        <f>IF($A253="","",SUMIFS('acorduri de mediu impaduriri'!$C$2:$C$1048576,'acorduri de mediu impaduriri'!$I$2:$I$1048576,"&gt;="&amp;$A253,'acorduri de mediu impaduriri'!$I$2:$I$1048576,"&lt;"&amp;EDATE($A253,1),'acorduri de mediu impaduriri'!$A$2:$A$1048576,IF($B$3="Toată țara","&lt;&gt;""",$B$3)))</f>
        <v/>
      </c>
      <c r="C253" t="str">
        <f t="shared" si="20"/>
        <v/>
      </c>
      <c r="D253" t="str">
        <f>IF($A253="","",SUMIFS('acorduri de mediu impaduriri'!$C$2:$C$1048576,'acorduri de mediu impaduriri'!$J$2:$J$1048576,"&gt;="&amp;$A253,'acorduri de mediu impaduriri'!$J$2:$J$1048576,"&lt;"&amp;EDATE($A253,1),'acorduri de mediu impaduriri'!$A$2:$A$1048576,IF($B$3="Toată țara","&lt;&gt;""",$B$3)))</f>
        <v/>
      </c>
      <c r="E253" t="str">
        <f t="shared" si="21"/>
        <v/>
      </c>
      <c r="G253" t="str">
        <f t="shared" si="15"/>
        <v/>
      </c>
      <c r="H253" t="str">
        <f t="shared" si="16"/>
        <v/>
      </c>
      <c r="I253" t="str">
        <f t="shared" si="17"/>
        <v/>
      </c>
      <c r="J253" t="str">
        <f t="shared" si="18"/>
        <v/>
      </c>
    </row>
    <row r="254" spans="1:10" x14ac:dyDescent="0.3">
      <c r="A254" s="30" t="str">
        <f t="shared" si="19"/>
        <v/>
      </c>
      <c r="B254" t="str">
        <f>IF($A254="","",SUMIFS('acorduri de mediu impaduriri'!$C$2:$C$1048576,'acorduri de mediu impaduriri'!$I$2:$I$1048576,"&gt;="&amp;$A254,'acorduri de mediu impaduriri'!$I$2:$I$1048576,"&lt;"&amp;EDATE($A254,1),'acorduri de mediu impaduriri'!$A$2:$A$1048576,IF($B$3="Toată țara","&lt;&gt;""",$B$3)))</f>
        <v/>
      </c>
      <c r="C254" t="str">
        <f t="shared" si="20"/>
        <v/>
      </c>
      <c r="D254" t="str">
        <f>IF($A254="","",SUMIFS('acorduri de mediu impaduriri'!$C$2:$C$1048576,'acorduri de mediu impaduriri'!$J$2:$J$1048576,"&gt;="&amp;$A254,'acorduri de mediu impaduriri'!$J$2:$J$1048576,"&lt;"&amp;EDATE($A254,1),'acorduri de mediu impaduriri'!$A$2:$A$1048576,IF($B$3="Toată țara","&lt;&gt;""",$B$3)))</f>
        <v/>
      </c>
      <c r="E254" t="str">
        <f t="shared" si="21"/>
        <v/>
      </c>
      <c r="G254" t="str">
        <f t="shared" ref="G254:G301" si="22">IF($A254="","",IF($B$6="Ascunde",NA(),B254))</f>
        <v/>
      </c>
      <c r="H254" t="str">
        <f t="shared" ref="H254:H301" si="23">IF($A254="","",IF($B$7="Ascunde",NA(),C254))</f>
        <v/>
      </c>
      <c r="I254" t="str">
        <f t="shared" ref="I254:I301" si="24">IF($A254="","",IF($B$8="Ascunde",NA(),D254))</f>
        <v/>
      </c>
      <c r="J254" t="str">
        <f t="shared" ref="J254:J301" si="25">IF($A254="","",IF($B$9="Ascunde",NA(),E254))</f>
        <v/>
      </c>
    </row>
    <row r="255" spans="1:10" x14ac:dyDescent="0.3">
      <c r="A255" s="30" t="str">
        <f t="shared" ref="A255:A301" si="26">IF(A254="","",IF(EDATE(A254,1)&gt;$B$60,"",EDATE(A254,1)))</f>
        <v/>
      </c>
      <c r="B255" t="str">
        <f>IF($A255="","",SUMIFS('acorduri de mediu impaduriri'!$C$2:$C$1048576,'acorduri de mediu impaduriri'!$I$2:$I$1048576,"&gt;="&amp;$A255,'acorduri de mediu impaduriri'!$I$2:$I$1048576,"&lt;"&amp;EDATE($A255,1),'acorduri de mediu impaduriri'!$A$2:$A$1048576,IF($B$3="Toată țara","&lt;&gt;""",$B$3)))</f>
        <v/>
      </c>
      <c r="C255" t="str">
        <f t="shared" ref="C255:C301" si="27">IF(OR($A255="",B255=""),"",C254+B255)</f>
        <v/>
      </c>
      <c r="D255" t="str">
        <f>IF($A255="","",SUMIFS('acorduri de mediu impaduriri'!$C$2:$C$1048576,'acorduri de mediu impaduriri'!$J$2:$J$1048576,"&gt;="&amp;$A255,'acorduri de mediu impaduriri'!$J$2:$J$1048576,"&lt;"&amp;EDATE($A255,1),'acorduri de mediu impaduriri'!$A$2:$A$1048576,IF($B$3="Toată țara","&lt;&gt;""",$B$3)))</f>
        <v/>
      </c>
      <c r="E255" t="str">
        <f t="shared" ref="E255:E301" si="28">IF(OR($A255="",D255=""),"",E254+D255)</f>
        <v/>
      </c>
      <c r="G255" t="str">
        <f t="shared" si="22"/>
        <v/>
      </c>
      <c r="H255" t="str">
        <f t="shared" si="23"/>
        <v/>
      </c>
      <c r="I255" t="str">
        <f t="shared" si="24"/>
        <v/>
      </c>
      <c r="J255" t="str">
        <f t="shared" si="25"/>
        <v/>
      </c>
    </row>
    <row r="256" spans="1:10" x14ac:dyDescent="0.3">
      <c r="A256" s="30" t="str">
        <f t="shared" si="26"/>
        <v/>
      </c>
      <c r="B256" t="str">
        <f>IF($A256="","",SUMIFS('acorduri de mediu impaduriri'!$C$2:$C$1048576,'acorduri de mediu impaduriri'!$I$2:$I$1048576,"&gt;="&amp;$A256,'acorduri de mediu impaduriri'!$I$2:$I$1048576,"&lt;"&amp;EDATE($A256,1),'acorduri de mediu impaduriri'!$A$2:$A$1048576,IF($B$3="Toată țara","&lt;&gt;""",$B$3)))</f>
        <v/>
      </c>
      <c r="C256" t="str">
        <f t="shared" si="27"/>
        <v/>
      </c>
      <c r="D256" t="str">
        <f>IF($A256="","",SUMIFS('acorduri de mediu impaduriri'!$C$2:$C$1048576,'acorduri de mediu impaduriri'!$J$2:$J$1048576,"&gt;="&amp;$A256,'acorduri de mediu impaduriri'!$J$2:$J$1048576,"&lt;"&amp;EDATE($A256,1),'acorduri de mediu impaduriri'!$A$2:$A$1048576,IF($B$3="Toată țara","&lt;&gt;""",$B$3)))</f>
        <v/>
      </c>
      <c r="E256" t="str">
        <f t="shared" si="28"/>
        <v/>
      </c>
      <c r="G256" t="str">
        <f t="shared" si="22"/>
        <v/>
      </c>
      <c r="H256" t="str">
        <f t="shared" si="23"/>
        <v/>
      </c>
      <c r="I256" t="str">
        <f t="shared" si="24"/>
        <v/>
      </c>
      <c r="J256" t="str">
        <f t="shared" si="25"/>
        <v/>
      </c>
    </row>
    <row r="257" spans="1:10" x14ac:dyDescent="0.3">
      <c r="A257" s="30" t="str">
        <f t="shared" si="26"/>
        <v/>
      </c>
      <c r="B257" t="str">
        <f>IF($A257="","",SUMIFS('acorduri de mediu impaduriri'!$C$2:$C$1048576,'acorduri de mediu impaduriri'!$I$2:$I$1048576,"&gt;="&amp;$A257,'acorduri de mediu impaduriri'!$I$2:$I$1048576,"&lt;"&amp;EDATE($A257,1),'acorduri de mediu impaduriri'!$A$2:$A$1048576,IF($B$3="Toată țara","&lt;&gt;""",$B$3)))</f>
        <v/>
      </c>
      <c r="C257" t="str">
        <f t="shared" si="27"/>
        <v/>
      </c>
      <c r="D257" t="str">
        <f>IF($A257="","",SUMIFS('acorduri de mediu impaduriri'!$C$2:$C$1048576,'acorduri de mediu impaduriri'!$J$2:$J$1048576,"&gt;="&amp;$A257,'acorduri de mediu impaduriri'!$J$2:$J$1048576,"&lt;"&amp;EDATE($A257,1),'acorduri de mediu impaduriri'!$A$2:$A$1048576,IF($B$3="Toată țara","&lt;&gt;""",$B$3)))</f>
        <v/>
      </c>
      <c r="E257" t="str">
        <f t="shared" si="28"/>
        <v/>
      </c>
      <c r="G257" t="str">
        <f t="shared" si="22"/>
        <v/>
      </c>
      <c r="H257" t="str">
        <f t="shared" si="23"/>
        <v/>
      </c>
      <c r="I257" t="str">
        <f t="shared" si="24"/>
        <v/>
      </c>
      <c r="J257" t="str">
        <f t="shared" si="25"/>
        <v/>
      </c>
    </row>
    <row r="258" spans="1:10" x14ac:dyDescent="0.3">
      <c r="A258" s="30" t="str">
        <f t="shared" si="26"/>
        <v/>
      </c>
      <c r="B258" t="str">
        <f>IF($A258="","",SUMIFS('acorduri de mediu impaduriri'!$C$2:$C$1048576,'acorduri de mediu impaduriri'!$I$2:$I$1048576,"&gt;="&amp;$A258,'acorduri de mediu impaduriri'!$I$2:$I$1048576,"&lt;"&amp;EDATE($A258,1),'acorduri de mediu impaduriri'!$A$2:$A$1048576,IF($B$3="Toată țara","&lt;&gt;""",$B$3)))</f>
        <v/>
      </c>
      <c r="C258" t="str">
        <f t="shared" si="27"/>
        <v/>
      </c>
      <c r="D258" t="str">
        <f>IF($A258="","",SUMIFS('acorduri de mediu impaduriri'!$C$2:$C$1048576,'acorduri de mediu impaduriri'!$J$2:$J$1048576,"&gt;="&amp;$A258,'acorduri de mediu impaduriri'!$J$2:$J$1048576,"&lt;"&amp;EDATE($A258,1),'acorduri de mediu impaduriri'!$A$2:$A$1048576,IF($B$3="Toată țara","&lt;&gt;""",$B$3)))</f>
        <v/>
      </c>
      <c r="E258" t="str">
        <f t="shared" si="28"/>
        <v/>
      </c>
      <c r="G258" t="str">
        <f t="shared" si="22"/>
        <v/>
      </c>
      <c r="H258" t="str">
        <f t="shared" si="23"/>
        <v/>
      </c>
      <c r="I258" t="str">
        <f t="shared" si="24"/>
        <v/>
      </c>
      <c r="J258" t="str">
        <f t="shared" si="25"/>
        <v/>
      </c>
    </row>
    <row r="259" spans="1:10" x14ac:dyDescent="0.3">
      <c r="A259" s="30" t="str">
        <f t="shared" si="26"/>
        <v/>
      </c>
      <c r="B259" t="str">
        <f>IF($A259="","",SUMIFS('acorduri de mediu impaduriri'!$C$2:$C$1048576,'acorduri de mediu impaduriri'!$I$2:$I$1048576,"&gt;="&amp;$A259,'acorduri de mediu impaduriri'!$I$2:$I$1048576,"&lt;"&amp;EDATE($A259,1),'acorduri de mediu impaduriri'!$A$2:$A$1048576,IF($B$3="Toată țara","&lt;&gt;""",$B$3)))</f>
        <v/>
      </c>
      <c r="C259" t="str">
        <f t="shared" si="27"/>
        <v/>
      </c>
      <c r="D259" t="str">
        <f>IF($A259="","",SUMIFS('acorduri de mediu impaduriri'!$C$2:$C$1048576,'acorduri de mediu impaduriri'!$J$2:$J$1048576,"&gt;="&amp;$A259,'acorduri de mediu impaduriri'!$J$2:$J$1048576,"&lt;"&amp;EDATE($A259,1),'acorduri de mediu impaduriri'!$A$2:$A$1048576,IF($B$3="Toată țara","&lt;&gt;""",$B$3)))</f>
        <v/>
      </c>
      <c r="E259" t="str">
        <f t="shared" si="28"/>
        <v/>
      </c>
      <c r="G259" t="str">
        <f t="shared" si="22"/>
        <v/>
      </c>
      <c r="H259" t="str">
        <f t="shared" si="23"/>
        <v/>
      </c>
      <c r="I259" t="str">
        <f t="shared" si="24"/>
        <v/>
      </c>
      <c r="J259" t="str">
        <f t="shared" si="25"/>
        <v/>
      </c>
    </row>
    <row r="260" spans="1:10" x14ac:dyDescent="0.3">
      <c r="A260" s="30" t="str">
        <f t="shared" si="26"/>
        <v/>
      </c>
      <c r="B260" t="str">
        <f>IF($A260="","",SUMIFS('acorduri de mediu impaduriri'!$C$2:$C$1048576,'acorduri de mediu impaduriri'!$I$2:$I$1048576,"&gt;="&amp;$A260,'acorduri de mediu impaduriri'!$I$2:$I$1048576,"&lt;"&amp;EDATE($A260,1),'acorduri de mediu impaduriri'!$A$2:$A$1048576,IF($B$3="Toată țara","&lt;&gt;""",$B$3)))</f>
        <v/>
      </c>
      <c r="C260" t="str">
        <f t="shared" si="27"/>
        <v/>
      </c>
      <c r="D260" t="str">
        <f>IF($A260="","",SUMIFS('acorduri de mediu impaduriri'!$C$2:$C$1048576,'acorduri de mediu impaduriri'!$J$2:$J$1048576,"&gt;="&amp;$A260,'acorduri de mediu impaduriri'!$J$2:$J$1048576,"&lt;"&amp;EDATE($A260,1),'acorduri de mediu impaduriri'!$A$2:$A$1048576,IF($B$3="Toată țara","&lt;&gt;""",$B$3)))</f>
        <v/>
      </c>
      <c r="E260" t="str">
        <f t="shared" si="28"/>
        <v/>
      </c>
      <c r="G260" t="str">
        <f t="shared" si="22"/>
        <v/>
      </c>
      <c r="H260" t="str">
        <f t="shared" si="23"/>
        <v/>
      </c>
      <c r="I260" t="str">
        <f t="shared" si="24"/>
        <v/>
      </c>
      <c r="J260" t="str">
        <f t="shared" si="25"/>
        <v/>
      </c>
    </row>
    <row r="261" spans="1:10" x14ac:dyDescent="0.3">
      <c r="A261" s="30" t="str">
        <f t="shared" si="26"/>
        <v/>
      </c>
      <c r="B261" t="str">
        <f>IF($A261="","",SUMIFS('acorduri de mediu impaduriri'!$C$2:$C$1048576,'acorduri de mediu impaduriri'!$I$2:$I$1048576,"&gt;="&amp;$A261,'acorduri de mediu impaduriri'!$I$2:$I$1048576,"&lt;"&amp;EDATE($A261,1),'acorduri de mediu impaduriri'!$A$2:$A$1048576,IF($B$3="Toată țara","&lt;&gt;""",$B$3)))</f>
        <v/>
      </c>
      <c r="C261" t="str">
        <f t="shared" si="27"/>
        <v/>
      </c>
      <c r="D261" t="str">
        <f>IF($A261="","",SUMIFS('acorduri de mediu impaduriri'!$C$2:$C$1048576,'acorduri de mediu impaduriri'!$J$2:$J$1048576,"&gt;="&amp;$A261,'acorduri de mediu impaduriri'!$J$2:$J$1048576,"&lt;"&amp;EDATE($A261,1),'acorduri de mediu impaduriri'!$A$2:$A$1048576,IF($B$3="Toată țara","&lt;&gt;""",$B$3)))</f>
        <v/>
      </c>
      <c r="E261" t="str">
        <f t="shared" si="28"/>
        <v/>
      </c>
      <c r="G261" t="str">
        <f t="shared" si="22"/>
        <v/>
      </c>
      <c r="H261" t="str">
        <f t="shared" si="23"/>
        <v/>
      </c>
      <c r="I261" t="str">
        <f t="shared" si="24"/>
        <v/>
      </c>
      <c r="J261" t="str">
        <f t="shared" si="25"/>
        <v/>
      </c>
    </row>
    <row r="262" spans="1:10" x14ac:dyDescent="0.3">
      <c r="A262" s="30" t="str">
        <f t="shared" si="26"/>
        <v/>
      </c>
      <c r="B262" t="str">
        <f>IF($A262="","",SUMIFS('acorduri de mediu impaduriri'!$C$2:$C$1048576,'acorduri de mediu impaduriri'!$I$2:$I$1048576,"&gt;="&amp;$A262,'acorduri de mediu impaduriri'!$I$2:$I$1048576,"&lt;"&amp;EDATE($A262,1),'acorduri de mediu impaduriri'!$A$2:$A$1048576,IF($B$3="Toată țara","&lt;&gt;""",$B$3)))</f>
        <v/>
      </c>
      <c r="C262" t="str">
        <f t="shared" si="27"/>
        <v/>
      </c>
      <c r="D262" t="str">
        <f>IF($A262="","",SUMIFS('acorduri de mediu impaduriri'!$C$2:$C$1048576,'acorduri de mediu impaduriri'!$J$2:$J$1048576,"&gt;="&amp;$A262,'acorduri de mediu impaduriri'!$J$2:$J$1048576,"&lt;"&amp;EDATE($A262,1),'acorduri de mediu impaduriri'!$A$2:$A$1048576,IF($B$3="Toată țara","&lt;&gt;""",$B$3)))</f>
        <v/>
      </c>
      <c r="E262" t="str">
        <f t="shared" si="28"/>
        <v/>
      </c>
      <c r="G262" t="str">
        <f t="shared" si="22"/>
        <v/>
      </c>
      <c r="H262" t="str">
        <f t="shared" si="23"/>
        <v/>
      </c>
      <c r="I262" t="str">
        <f t="shared" si="24"/>
        <v/>
      </c>
      <c r="J262" t="str">
        <f t="shared" si="25"/>
        <v/>
      </c>
    </row>
    <row r="263" spans="1:10" x14ac:dyDescent="0.3">
      <c r="A263" s="30" t="str">
        <f t="shared" si="26"/>
        <v/>
      </c>
      <c r="B263" t="str">
        <f>IF($A263="","",SUMIFS('acorduri de mediu impaduriri'!$C$2:$C$1048576,'acorduri de mediu impaduriri'!$I$2:$I$1048576,"&gt;="&amp;$A263,'acorduri de mediu impaduriri'!$I$2:$I$1048576,"&lt;"&amp;EDATE($A263,1),'acorduri de mediu impaduriri'!$A$2:$A$1048576,IF($B$3="Toată țara","&lt;&gt;""",$B$3)))</f>
        <v/>
      </c>
      <c r="C263" t="str">
        <f t="shared" si="27"/>
        <v/>
      </c>
      <c r="D263" t="str">
        <f>IF($A263="","",SUMIFS('acorduri de mediu impaduriri'!$C$2:$C$1048576,'acorduri de mediu impaduriri'!$J$2:$J$1048576,"&gt;="&amp;$A263,'acorduri de mediu impaduriri'!$J$2:$J$1048576,"&lt;"&amp;EDATE($A263,1),'acorduri de mediu impaduriri'!$A$2:$A$1048576,IF($B$3="Toată țara","&lt;&gt;""",$B$3)))</f>
        <v/>
      </c>
      <c r="E263" t="str">
        <f t="shared" si="28"/>
        <v/>
      </c>
      <c r="G263" t="str">
        <f t="shared" si="22"/>
        <v/>
      </c>
      <c r="H263" t="str">
        <f t="shared" si="23"/>
        <v/>
      </c>
      <c r="I263" t="str">
        <f t="shared" si="24"/>
        <v/>
      </c>
      <c r="J263" t="str">
        <f t="shared" si="25"/>
        <v/>
      </c>
    </row>
    <row r="264" spans="1:10" x14ac:dyDescent="0.3">
      <c r="A264" s="30" t="str">
        <f t="shared" si="26"/>
        <v/>
      </c>
      <c r="B264" t="str">
        <f>IF($A264="","",SUMIFS('acorduri de mediu impaduriri'!$C$2:$C$1048576,'acorduri de mediu impaduriri'!$I$2:$I$1048576,"&gt;="&amp;$A264,'acorduri de mediu impaduriri'!$I$2:$I$1048576,"&lt;"&amp;EDATE($A264,1),'acorduri de mediu impaduriri'!$A$2:$A$1048576,IF($B$3="Toată țara","&lt;&gt;""",$B$3)))</f>
        <v/>
      </c>
      <c r="C264" t="str">
        <f t="shared" si="27"/>
        <v/>
      </c>
      <c r="D264" t="str">
        <f>IF($A264="","",SUMIFS('acorduri de mediu impaduriri'!$C$2:$C$1048576,'acorduri de mediu impaduriri'!$J$2:$J$1048576,"&gt;="&amp;$A264,'acorduri de mediu impaduriri'!$J$2:$J$1048576,"&lt;"&amp;EDATE($A264,1),'acorduri de mediu impaduriri'!$A$2:$A$1048576,IF($B$3="Toată țara","&lt;&gt;""",$B$3)))</f>
        <v/>
      </c>
      <c r="E264" t="str">
        <f t="shared" si="28"/>
        <v/>
      </c>
      <c r="G264" t="str">
        <f t="shared" si="22"/>
        <v/>
      </c>
      <c r="H264" t="str">
        <f t="shared" si="23"/>
        <v/>
      </c>
      <c r="I264" t="str">
        <f t="shared" si="24"/>
        <v/>
      </c>
      <c r="J264" t="str">
        <f t="shared" si="25"/>
        <v/>
      </c>
    </row>
    <row r="265" spans="1:10" x14ac:dyDescent="0.3">
      <c r="A265" s="30" t="str">
        <f t="shared" si="26"/>
        <v/>
      </c>
      <c r="B265" t="str">
        <f>IF($A265="","",SUMIFS('acorduri de mediu impaduriri'!$C$2:$C$1048576,'acorduri de mediu impaduriri'!$I$2:$I$1048576,"&gt;="&amp;$A265,'acorduri de mediu impaduriri'!$I$2:$I$1048576,"&lt;"&amp;EDATE($A265,1),'acorduri de mediu impaduriri'!$A$2:$A$1048576,IF($B$3="Toată țara","&lt;&gt;""",$B$3)))</f>
        <v/>
      </c>
      <c r="C265" t="str">
        <f t="shared" si="27"/>
        <v/>
      </c>
      <c r="D265" t="str">
        <f>IF($A265="","",SUMIFS('acorduri de mediu impaduriri'!$C$2:$C$1048576,'acorduri de mediu impaduriri'!$J$2:$J$1048576,"&gt;="&amp;$A265,'acorduri de mediu impaduriri'!$J$2:$J$1048576,"&lt;"&amp;EDATE($A265,1),'acorduri de mediu impaduriri'!$A$2:$A$1048576,IF($B$3="Toată țara","&lt;&gt;""",$B$3)))</f>
        <v/>
      </c>
      <c r="E265" t="str">
        <f t="shared" si="28"/>
        <v/>
      </c>
      <c r="G265" t="str">
        <f t="shared" si="22"/>
        <v/>
      </c>
      <c r="H265" t="str">
        <f t="shared" si="23"/>
        <v/>
      </c>
      <c r="I265" t="str">
        <f t="shared" si="24"/>
        <v/>
      </c>
      <c r="J265" t="str">
        <f t="shared" si="25"/>
        <v/>
      </c>
    </row>
    <row r="266" spans="1:10" x14ac:dyDescent="0.3">
      <c r="A266" s="30" t="str">
        <f t="shared" si="26"/>
        <v/>
      </c>
      <c r="B266" t="str">
        <f>IF($A266="","",SUMIFS('acorduri de mediu impaduriri'!$C$2:$C$1048576,'acorduri de mediu impaduriri'!$I$2:$I$1048576,"&gt;="&amp;$A266,'acorduri de mediu impaduriri'!$I$2:$I$1048576,"&lt;"&amp;EDATE($A266,1),'acorduri de mediu impaduriri'!$A$2:$A$1048576,IF($B$3="Toată țara","&lt;&gt;""",$B$3)))</f>
        <v/>
      </c>
      <c r="C266" t="str">
        <f t="shared" si="27"/>
        <v/>
      </c>
      <c r="D266" t="str">
        <f>IF($A266="","",SUMIFS('acorduri de mediu impaduriri'!$C$2:$C$1048576,'acorduri de mediu impaduriri'!$J$2:$J$1048576,"&gt;="&amp;$A266,'acorduri de mediu impaduriri'!$J$2:$J$1048576,"&lt;"&amp;EDATE($A266,1),'acorduri de mediu impaduriri'!$A$2:$A$1048576,IF($B$3="Toată țara","&lt;&gt;""",$B$3)))</f>
        <v/>
      </c>
      <c r="E266" t="str">
        <f t="shared" si="28"/>
        <v/>
      </c>
      <c r="G266" t="str">
        <f t="shared" si="22"/>
        <v/>
      </c>
      <c r="H266" t="str">
        <f t="shared" si="23"/>
        <v/>
      </c>
      <c r="I266" t="str">
        <f t="shared" si="24"/>
        <v/>
      </c>
      <c r="J266" t="str">
        <f t="shared" si="25"/>
        <v/>
      </c>
    </row>
    <row r="267" spans="1:10" x14ac:dyDescent="0.3">
      <c r="A267" s="30" t="str">
        <f t="shared" si="26"/>
        <v/>
      </c>
      <c r="B267" t="str">
        <f>IF($A267="","",SUMIFS('acorduri de mediu impaduriri'!$C$2:$C$1048576,'acorduri de mediu impaduriri'!$I$2:$I$1048576,"&gt;="&amp;$A267,'acorduri de mediu impaduriri'!$I$2:$I$1048576,"&lt;"&amp;EDATE($A267,1),'acorduri de mediu impaduriri'!$A$2:$A$1048576,IF($B$3="Toată țara","&lt;&gt;""",$B$3)))</f>
        <v/>
      </c>
      <c r="C267" t="str">
        <f t="shared" si="27"/>
        <v/>
      </c>
      <c r="D267" t="str">
        <f>IF($A267="","",SUMIFS('acorduri de mediu impaduriri'!$C$2:$C$1048576,'acorduri de mediu impaduriri'!$J$2:$J$1048576,"&gt;="&amp;$A267,'acorduri de mediu impaduriri'!$J$2:$J$1048576,"&lt;"&amp;EDATE($A267,1),'acorduri de mediu impaduriri'!$A$2:$A$1048576,IF($B$3="Toată țara","&lt;&gt;""",$B$3)))</f>
        <v/>
      </c>
      <c r="E267" t="str">
        <f t="shared" si="28"/>
        <v/>
      </c>
      <c r="G267" t="str">
        <f t="shared" si="22"/>
        <v/>
      </c>
      <c r="H267" t="str">
        <f t="shared" si="23"/>
        <v/>
      </c>
      <c r="I267" t="str">
        <f t="shared" si="24"/>
        <v/>
      </c>
      <c r="J267" t="str">
        <f t="shared" si="25"/>
        <v/>
      </c>
    </row>
    <row r="268" spans="1:10" x14ac:dyDescent="0.3">
      <c r="A268" s="30" t="str">
        <f t="shared" si="26"/>
        <v/>
      </c>
      <c r="B268" t="str">
        <f>IF($A268="","",SUMIFS('acorduri de mediu impaduriri'!$C$2:$C$1048576,'acorduri de mediu impaduriri'!$I$2:$I$1048576,"&gt;="&amp;$A268,'acorduri de mediu impaduriri'!$I$2:$I$1048576,"&lt;"&amp;EDATE($A268,1),'acorduri de mediu impaduriri'!$A$2:$A$1048576,IF($B$3="Toată țara","&lt;&gt;""",$B$3)))</f>
        <v/>
      </c>
      <c r="C268" t="str">
        <f t="shared" si="27"/>
        <v/>
      </c>
      <c r="D268" t="str">
        <f>IF($A268="","",SUMIFS('acorduri de mediu impaduriri'!$C$2:$C$1048576,'acorduri de mediu impaduriri'!$J$2:$J$1048576,"&gt;="&amp;$A268,'acorduri de mediu impaduriri'!$J$2:$J$1048576,"&lt;"&amp;EDATE($A268,1),'acorduri de mediu impaduriri'!$A$2:$A$1048576,IF($B$3="Toată țara","&lt;&gt;""",$B$3)))</f>
        <v/>
      </c>
      <c r="E268" t="str">
        <f t="shared" si="28"/>
        <v/>
      </c>
      <c r="G268" t="str">
        <f t="shared" si="22"/>
        <v/>
      </c>
      <c r="H268" t="str">
        <f t="shared" si="23"/>
        <v/>
      </c>
      <c r="I268" t="str">
        <f t="shared" si="24"/>
        <v/>
      </c>
      <c r="J268" t="str">
        <f t="shared" si="25"/>
        <v/>
      </c>
    </row>
    <row r="269" spans="1:10" x14ac:dyDescent="0.3">
      <c r="A269" s="30" t="str">
        <f t="shared" si="26"/>
        <v/>
      </c>
      <c r="B269" t="str">
        <f>IF($A269="","",SUMIFS('acorduri de mediu impaduriri'!$C$2:$C$1048576,'acorduri de mediu impaduriri'!$I$2:$I$1048576,"&gt;="&amp;$A269,'acorduri de mediu impaduriri'!$I$2:$I$1048576,"&lt;"&amp;EDATE($A269,1),'acorduri de mediu impaduriri'!$A$2:$A$1048576,IF($B$3="Toată țara","&lt;&gt;""",$B$3)))</f>
        <v/>
      </c>
      <c r="C269" t="str">
        <f t="shared" si="27"/>
        <v/>
      </c>
      <c r="D269" t="str">
        <f>IF($A269="","",SUMIFS('acorduri de mediu impaduriri'!$C$2:$C$1048576,'acorduri de mediu impaduriri'!$J$2:$J$1048576,"&gt;="&amp;$A269,'acorduri de mediu impaduriri'!$J$2:$J$1048576,"&lt;"&amp;EDATE($A269,1),'acorduri de mediu impaduriri'!$A$2:$A$1048576,IF($B$3="Toată țara","&lt;&gt;""",$B$3)))</f>
        <v/>
      </c>
      <c r="E269" t="str">
        <f t="shared" si="28"/>
        <v/>
      </c>
      <c r="G269" t="str">
        <f t="shared" si="22"/>
        <v/>
      </c>
      <c r="H269" t="str">
        <f t="shared" si="23"/>
        <v/>
      </c>
      <c r="I269" t="str">
        <f t="shared" si="24"/>
        <v/>
      </c>
      <c r="J269" t="str">
        <f t="shared" si="25"/>
        <v/>
      </c>
    </row>
    <row r="270" spans="1:10" x14ac:dyDescent="0.3">
      <c r="A270" s="30" t="str">
        <f t="shared" si="26"/>
        <v/>
      </c>
      <c r="B270" t="str">
        <f>IF($A270="","",SUMIFS('acorduri de mediu impaduriri'!$C$2:$C$1048576,'acorduri de mediu impaduriri'!$I$2:$I$1048576,"&gt;="&amp;$A270,'acorduri de mediu impaduriri'!$I$2:$I$1048576,"&lt;"&amp;EDATE($A270,1),'acorduri de mediu impaduriri'!$A$2:$A$1048576,IF($B$3="Toată țara","&lt;&gt;""",$B$3)))</f>
        <v/>
      </c>
      <c r="C270" t="str">
        <f t="shared" si="27"/>
        <v/>
      </c>
      <c r="D270" t="str">
        <f>IF($A270="","",SUMIFS('acorduri de mediu impaduriri'!$C$2:$C$1048576,'acorduri de mediu impaduriri'!$J$2:$J$1048576,"&gt;="&amp;$A270,'acorduri de mediu impaduriri'!$J$2:$J$1048576,"&lt;"&amp;EDATE($A270,1),'acorduri de mediu impaduriri'!$A$2:$A$1048576,IF($B$3="Toată țara","&lt;&gt;""",$B$3)))</f>
        <v/>
      </c>
      <c r="E270" t="str">
        <f t="shared" si="28"/>
        <v/>
      </c>
      <c r="G270" t="str">
        <f t="shared" si="22"/>
        <v/>
      </c>
      <c r="H270" t="str">
        <f t="shared" si="23"/>
        <v/>
      </c>
      <c r="I270" t="str">
        <f t="shared" si="24"/>
        <v/>
      </c>
      <c r="J270" t="str">
        <f t="shared" si="25"/>
        <v/>
      </c>
    </row>
    <row r="271" spans="1:10" x14ac:dyDescent="0.3">
      <c r="A271" s="30" t="str">
        <f t="shared" si="26"/>
        <v/>
      </c>
      <c r="B271" t="str">
        <f>IF($A271="","",SUMIFS('acorduri de mediu impaduriri'!$C$2:$C$1048576,'acorduri de mediu impaduriri'!$I$2:$I$1048576,"&gt;="&amp;$A271,'acorduri de mediu impaduriri'!$I$2:$I$1048576,"&lt;"&amp;EDATE($A271,1),'acorduri de mediu impaduriri'!$A$2:$A$1048576,IF($B$3="Toată țara","&lt;&gt;""",$B$3)))</f>
        <v/>
      </c>
      <c r="C271" t="str">
        <f t="shared" si="27"/>
        <v/>
      </c>
      <c r="D271" t="str">
        <f>IF($A271="","",SUMIFS('acorduri de mediu impaduriri'!$C$2:$C$1048576,'acorduri de mediu impaduriri'!$J$2:$J$1048576,"&gt;="&amp;$A271,'acorduri de mediu impaduriri'!$J$2:$J$1048576,"&lt;"&amp;EDATE($A271,1),'acorduri de mediu impaduriri'!$A$2:$A$1048576,IF($B$3="Toată țara","&lt;&gt;""",$B$3)))</f>
        <v/>
      </c>
      <c r="E271" t="str">
        <f t="shared" si="28"/>
        <v/>
      </c>
      <c r="G271" t="str">
        <f t="shared" si="22"/>
        <v/>
      </c>
      <c r="H271" t="str">
        <f t="shared" si="23"/>
        <v/>
      </c>
      <c r="I271" t="str">
        <f t="shared" si="24"/>
        <v/>
      </c>
      <c r="J271" t="str">
        <f t="shared" si="25"/>
        <v/>
      </c>
    </row>
    <row r="272" spans="1:10" x14ac:dyDescent="0.3">
      <c r="A272" s="30" t="str">
        <f t="shared" si="26"/>
        <v/>
      </c>
      <c r="B272" t="str">
        <f>IF($A272="","",SUMIFS('acorduri de mediu impaduriri'!$C$2:$C$1048576,'acorduri de mediu impaduriri'!$I$2:$I$1048576,"&gt;="&amp;$A272,'acorduri de mediu impaduriri'!$I$2:$I$1048576,"&lt;"&amp;EDATE($A272,1),'acorduri de mediu impaduriri'!$A$2:$A$1048576,IF($B$3="Toată țara","&lt;&gt;""",$B$3)))</f>
        <v/>
      </c>
      <c r="C272" t="str">
        <f t="shared" si="27"/>
        <v/>
      </c>
      <c r="D272" t="str">
        <f>IF($A272="","",SUMIFS('acorduri de mediu impaduriri'!$C$2:$C$1048576,'acorduri de mediu impaduriri'!$J$2:$J$1048576,"&gt;="&amp;$A272,'acorduri de mediu impaduriri'!$J$2:$J$1048576,"&lt;"&amp;EDATE($A272,1),'acorduri de mediu impaduriri'!$A$2:$A$1048576,IF($B$3="Toată țara","&lt;&gt;""",$B$3)))</f>
        <v/>
      </c>
      <c r="E272" t="str">
        <f t="shared" si="28"/>
        <v/>
      </c>
      <c r="G272" t="str">
        <f t="shared" si="22"/>
        <v/>
      </c>
      <c r="H272" t="str">
        <f t="shared" si="23"/>
        <v/>
      </c>
      <c r="I272" t="str">
        <f t="shared" si="24"/>
        <v/>
      </c>
      <c r="J272" t="str">
        <f t="shared" si="25"/>
        <v/>
      </c>
    </row>
    <row r="273" spans="1:10" x14ac:dyDescent="0.3">
      <c r="A273" s="30" t="str">
        <f t="shared" si="26"/>
        <v/>
      </c>
      <c r="B273" t="str">
        <f>IF($A273="","",SUMIFS('acorduri de mediu impaduriri'!$C$2:$C$1048576,'acorduri de mediu impaduriri'!$I$2:$I$1048576,"&gt;="&amp;$A273,'acorduri de mediu impaduriri'!$I$2:$I$1048576,"&lt;"&amp;EDATE($A273,1),'acorduri de mediu impaduriri'!$A$2:$A$1048576,IF($B$3="Toată țara","&lt;&gt;""",$B$3)))</f>
        <v/>
      </c>
      <c r="C273" t="str">
        <f t="shared" si="27"/>
        <v/>
      </c>
      <c r="D273" t="str">
        <f>IF($A273="","",SUMIFS('acorduri de mediu impaduriri'!$C$2:$C$1048576,'acorduri de mediu impaduriri'!$J$2:$J$1048576,"&gt;="&amp;$A273,'acorduri de mediu impaduriri'!$J$2:$J$1048576,"&lt;"&amp;EDATE($A273,1),'acorduri de mediu impaduriri'!$A$2:$A$1048576,IF($B$3="Toată țara","&lt;&gt;""",$B$3)))</f>
        <v/>
      </c>
      <c r="E273" t="str">
        <f t="shared" si="28"/>
        <v/>
      </c>
      <c r="G273" t="str">
        <f t="shared" si="22"/>
        <v/>
      </c>
      <c r="H273" t="str">
        <f t="shared" si="23"/>
        <v/>
      </c>
      <c r="I273" t="str">
        <f t="shared" si="24"/>
        <v/>
      </c>
      <c r="J273" t="str">
        <f t="shared" si="25"/>
        <v/>
      </c>
    </row>
    <row r="274" spans="1:10" x14ac:dyDescent="0.3">
      <c r="A274" s="30" t="str">
        <f t="shared" si="26"/>
        <v/>
      </c>
      <c r="B274" t="str">
        <f>IF($A274="","",SUMIFS('acorduri de mediu impaduriri'!$C$2:$C$1048576,'acorduri de mediu impaduriri'!$I$2:$I$1048576,"&gt;="&amp;$A274,'acorduri de mediu impaduriri'!$I$2:$I$1048576,"&lt;"&amp;EDATE($A274,1),'acorduri de mediu impaduriri'!$A$2:$A$1048576,IF($B$3="Toată țara","&lt;&gt;""",$B$3)))</f>
        <v/>
      </c>
      <c r="C274" t="str">
        <f t="shared" si="27"/>
        <v/>
      </c>
      <c r="D274" t="str">
        <f>IF($A274="","",SUMIFS('acorduri de mediu impaduriri'!$C$2:$C$1048576,'acorduri de mediu impaduriri'!$J$2:$J$1048576,"&gt;="&amp;$A274,'acorduri de mediu impaduriri'!$J$2:$J$1048576,"&lt;"&amp;EDATE($A274,1),'acorduri de mediu impaduriri'!$A$2:$A$1048576,IF($B$3="Toată țara","&lt;&gt;""",$B$3)))</f>
        <v/>
      </c>
      <c r="E274" t="str">
        <f t="shared" si="28"/>
        <v/>
      </c>
      <c r="G274" t="str">
        <f t="shared" si="22"/>
        <v/>
      </c>
      <c r="H274" t="str">
        <f t="shared" si="23"/>
        <v/>
      </c>
      <c r="I274" t="str">
        <f t="shared" si="24"/>
        <v/>
      </c>
      <c r="J274" t="str">
        <f t="shared" si="25"/>
        <v/>
      </c>
    </row>
    <row r="275" spans="1:10" x14ac:dyDescent="0.3">
      <c r="A275" s="30" t="str">
        <f t="shared" si="26"/>
        <v/>
      </c>
      <c r="B275" t="str">
        <f>IF($A275="","",SUMIFS('acorduri de mediu impaduriri'!$C$2:$C$1048576,'acorduri de mediu impaduriri'!$I$2:$I$1048576,"&gt;="&amp;$A275,'acorduri de mediu impaduriri'!$I$2:$I$1048576,"&lt;"&amp;EDATE($A275,1),'acorduri de mediu impaduriri'!$A$2:$A$1048576,IF($B$3="Toată țara","&lt;&gt;""",$B$3)))</f>
        <v/>
      </c>
      <c r="C275" t="str">
        <f t="shared" si="27"/>
        <v/>
      </c>
      <c r="D275" t="str">
        <f>IF($A275="","",SUMIFS('acorduri de mediu impaduriri'!$C$2:$C$1048576,'acorduri de mediu impaduriri'!$J$2:$J$1048576,"&gt;="&amp;$A275,'acorduri de mediu impaduriri'!$J$2:$J$1048576,"&lt;"&amp;EDATE($A275,1),'acorduri de mediu impaduriri'!$A$2:$A$1048576,IF($B$3="Toată țara","&lt;&gt;""",$B$3)))</f>
        <v/>
      </c>
      <c r="E275" t="str">
        <f t="shared" si="28"/>
        <v/>
      </c>
      <c r="G275" t="str">
        <f t="shared" si="22"/>
        <v/>
      </c>
      <c r="H275" t="str">
        <f t="shared" si="23"/>
        <v/>
      </c>
      <c r="I275" t="str">
        <f t="shared" si="24"/>
        <v/>
      </c>
      <c r="J275" t="str">
        <f t="shared" si="25"/>
        <v/>
      </c>
    </row>
    <row r="276" spans="1:10" x14ac:dyDescent="0.3">
      <c r="A276" s="30" t="str">
        <f t="shared" si="26"/>
        <v/>
      </c>
      <c r="B276" t="str">
        <f>IF($A276="","",SUMIFS('acorduri de mediu impaduriri'!$C$2:$C$1048576,'acorduri de mediu impaduriri'!$I$2:$I$1048576,"&gt;="&amp;$A276,'acorduri de mediu impaduriri'!$I$2:$I$1048576,"&lt;"&amp;EDATE($A276,1),'acorduri de mediu impaduriri'!$A$2:$A$1048576,IF($B$3="Toată țara","&lt;&gt;""",$B$3)))</f>
        <v/>
      </c>
      <c r="C276" t="str">
        <f t="shared" si="27"/>
        <v/>
      </c>
      <c r="D276" t="str">
        <f>IF($A276="","",SUMIFS('acorduri de mediu impaduriri'!$C$2:$C$1048576,'acorduri de mediu impaduriri'!$J$2:$J$1048576,"&gt;="&amp;$A276,'acorduri de mediu impaduriri'!$J$2:$J$1048576,"&lt;"&amp;EDATE($A276,1),'acorduri de mediu impaduriri'!$A$2:$A$1048576,IF($B$3="Toată țara","&lt;&gt;""",$B$3)))</f>
        <v/>
      </c>
      <c r="E276" t="str">
        <f t="shared" si="28"/>
        <v/>
      </c>
      <c r="G276" t="str">
        <f t="shared" si="22"/>
        <v/>
      </c>
      <c r="H276" t="str">
        <f t="shared" si="23"/>
        <v/>
      </c>
      <c r="I276" t="str">
        <f t="shared" si="24"/>
        <v/>
      </c>
      <c r="J276" t="str">
        <f t="shared" si="25"/>
        <v/>
      </c>
    </row>
    <row r="277" spans="1:10" x14ac:dyDescent="0.3">
      <c r="A277" s="30" t="str">
        <f t="shared" si="26"/>
        <v/>
      </c>
      <c r="B277" t="str">
        <f>IF($A277="","",SUMIFS('acorduri de mediu impaduriri'!$C$2:$C$1048576,'acorduri de mediu impaduriri'!$I$2:$I$1048576,"&gt;="&amp;$A277,'acorduri de mediu impaduriri'!$I$2:$I$1048576,"&lt;"&amp;EDATE($A277,1),'acorduri de mediu impaduriri'!$A$2:$A$1048576,IF($B$3="Toată țara","&lt;&gt;""",$B$3)))</f>
        <v/>
      </c>
      <c r="C277" t="str">
        <f t="shared" si="27"/>
        <v/>
      </c>
      <c r="D277" t="str">
        <f>IF($A277="","",SUMIFS('acorduri de mediu impaduriri'!$C$2:$C$1048576,'acorduri de mediu impaduriri'!$J$2:$J$1048576,"&gt;="&amp;$A277,'acorduri de mediu impaduriri'!$J$2:$J$1048576,"&lt;"&amp;EDATE($A277,1),'acorduri de mediu impaduriri'!$A$2:$A$1048576,IF($B$3="Toată țara","&lt;&gt;""",$B$3)))</f>
        <v/>
      </c>
      <c r="E277" t="str">
        <f t="shared" si="28"/>
        <v/>
      </c>
      <c r="G277" t="str">
        <f t="shared" si="22"/>
        <v/>
      </c>
      <c r="H277" t="str">
        <f t="shared" si="23"/>
        <v/>
      </c>
      <c r="I277" t="str">
        <f t="shared" si="24"/>
        <v/>
      </c>
      <c r="J277" t="str">
        <f t="shared" si="25"/>
        <v/>
      </c>
    </row>
    <row r="278" spans="1:10" x14ac:dyDescent="0.3">
      <c r="A278" s="30" t="str">
        <f t="shared" si="26"/>
        <v/>
      </c>
      <c r="B278" t="str">
        <f>IF($A278="","",SUMIFS('acorduri de mediu impaduriri'!$C$2:$C$1048576,'acorduri de mediu impaduriri'!$I$2:$I$1048576,"&gt;="&amp;$A278,'acorduri de mediu impaduriri'!$I$2:$I$1048576,"&lt;"&amp;EDATE($A278,1),'acorduri de mediu impaduriri'!$A$2:$A$1048576,IF($B$3="Toată țara","&lt;&gt;""",$B$3)))</f>
        <v/>
      </c>
      <c r="C278" t="str">
        <f t="shared" si="27"/>
        <v/>
      </c>
      <c r="D278" t="str">
        <f>IF($A278="","",SUMIFS('acorduri de mediu impaduriri'!$C$2:$C$1048576,'acorduri de mediu impaduriri'!$J$2:$J$1048576,"&gt;="&amp;$A278,'acorduri de mediu impaduriri'!$J$2:$J$1048576,"&lt;"&amp;EDATE($A278,1),'acorduri de mediu impaduriri'!$A$2:$A$1048576,IF($B$3="Toată țara","&lt;&gt;""",$B$3)))</f>
        <v/>
      </c>
      <c r="E278" t="str">
        <f t="shared" si="28"/>
        <v/>
      </c>
      <c r="G278" t="str">
        <f t="shared" si="22"/>
        <v/>
      </c>
      <c r="H278" t="str">
        <f t="shared" si="23"/>
        <v/>
      </c>
      <c r="I278" t="str">
        <f t="shared" si="24"/>
        <v/>
      </c>
      <c r="J278" t="str">
        <f t="shared" si="25"/>
        <v/>
      </c>
    </row>
    <row r="279" spans="1:10" x14ac:dyDescent="0.3">
      <c r="A279" s="30" t="str">
        <f t="shared" si="26"/>
        <v/>
      </c>
      <c r="B279" t="str">
        <f>IF($A279="","",SUMIFS('acorduri de mediu impaduriri'!$C$2:$C$1048576,'acorduri de mediu impaduriri'!$I$2:$I$1048576,"&gt;="&amp;$A279,'acorduri de mediu impaduriri'!$I$2:$I$1048576,"&lt;"&amp;EDATE($A279,1),'acorduri de mediu impaduriri'!$A$2:$A$1048576,IF($B$3="Toată țara","&lt;&gt;""",$B$3)))</f>
        <v/>
      </c>
      <c r="C279" t="str">
        <f t="shared" si="27"/>
        <v/>
      </c>
      <c r="D279" t="str">
        <f>IF($A279="","",SUMIFS('acorduri de mediu impaduriri'!$C$2:$C$1048576,'acorduri de mediu impaduriri'!$J$2:$J$1048576,"&gt;="&amp;$A279,'acorduri de mediu impaduriri'!$J$2:$J$1048576,"&lt;"&amp;EDATE($A279,1),'acorduri de mediu impaduriri'!$A$2:$A$1048576,IF($B$3="Toată țara","&lt;&gt;""",$B$3)))</f>
        <v/>
      </c>
      <c r="E279" t="str">
        <f t="shared" si="28"/>
        <v/>
      </c>
      <c r="G279" t="str">
        <f t="shared" si="22"/>
        <v/>
      </c>
      <c r="H279" t="str">
        <f t="shared" si="23"/>
        <v/>
      </c>
      <c r="I279" t="str">
        <f t="shared" si="24"/>
        <v/>
      </c>
      <c r="J279" t="str">
        <f t="shared" si="25"/>
        <v/>
      </c>
    </row>
    <row r="280" spans="1:10" x14ac:dyDescent="0.3">
      <c r="A280" s="30" t="str">
        <f t="shared" si="26"/>
        <v/>
      </c>
      <c r="B280" t="str">
        <f>IF($A280="","",SUMIFS('acorduri de mediu impaduriri'!$C$2:$C$1048576,'acorduri de mediu impaduriri'!$I$2:$I$1048576,"&gt;="&amp;$A280,'acorduri de mediu impaduriri'!$I$2:$I$1048576,"&lt;"&amp;EDATE($A280,1),'acorduri de mediu impaduriri'!$A$2:$A$1048576,IF($B$3="Toată țara","&lt;&gt;""",$B$3)))</f>
        <v/>
      </c>
      <c r="C280" t="str">
        <f t="shared" si="27"/>
        <v/>
      </c>
      <c r="D280" t="str">
        <f>IF($A280="","",SUMIFS('acorduri de mediu impaduriri'!$C$2:$C$1048576,'acorduri de mediu impaduriri'!$J$2:$J$1048576,"&gt;="&amp;$A280,'acorduri de mediu impaduriri'!$J$2:$J$1048576,"&lt;"&amp;EDATE($A280,1),'acorduri de mediu impaduriri'!$A$2:$A$1048576,IF($B$3="Toată țara","&lt;&gt;""",$B$3)))</f>
        <v/>
      </c>
      <c r="E280" t="str">
        <f t="shared" si="28"/>
        <v/>
      </c>
      <c r="G280" t="str">
        <f t="shared" si="22"/>
        <v/>
      </c>
      <c r="H280" t="str">
        <f t="shared" si="23"/>
        <v/>
      </c>
      <c r="I280" t="str">
        <f t="shared" si="24"/>
        <v/>
      </c>
      <c r="J280" t="str">
        <f t="shared" si="25"/>
        <v/>
      </c>
    </row>
    <row r="281" spans="1:10" x14ac:dyDescent="0.3">
      <c r="A281" s="30" t="str">
        <f t="shared" si="26"/>
        <v/>
      </c>
      <c r="B281" t="str">
        <f>IF($A281="","",SUMIFS('acorduri de mediu impaduriri'!$C$2:$C$1048576,'acorduri de mediu impaduriri'!$I$2:$I$1048576,"&gt;="&amp;$A281,'acorduri de mediu impaduriri'!$I$2:$I$1048576,"&lt;"&amp;EDATE($A281,1),'acorduri de mediu impaduriri'!$A$2:$A$1048576,IF($B$3="Toată țara","&lt;&gt;""",$B$3)))</f>
        <v/>
      </c>
      <c r="C281" t="str">
        <f t="shared" si="27"/>
        <v/>
      </c>
      <c r="D281" t="str">
        <f>IF($A281="","",SUMIFS('acorduri de mediu impaduriri'!$C$2:$C$1048576,'acorduri de mediu impaduriri'!$J$2:$J$1048576,"&gt;="&amp;$A281,'acorduri de mediu impaduriri'!$J$2:$J$1048576,"&lt;"&amp;EDATE($A281,1),'acorduri de mediu impaduriri'!$A$2:$A$1048576,IF($B$3="Toată țara","&lt;&gt;""",$B$3)))</f>
        <v/>
      </c>
      <c r="E281" t="str">
        <f t="shared" si="28"/>
        <v/>
      </c>
      <c r="G281" t="str">
        <f t="shared" si="22"/>
        <v/>
      </c>
      <c r="H281" t="str">
        <f t="shared" si="23"/>
        <v/>
      </c>
      <c r="I281" t="str">
        <f t="shared" si="24"/>
        <v/>
      </c>
      <c r="J281" t="str">
        <f t="shared" si="25"/>
        <v/>
      </c>
    </row>
    <row r="282" spans="1:10" x14ac:dyDescent="0.3">
      <c r="A282" s="30" t="str">
        <f t="shared" si="26"/>
        <v/>
      </c>
      <c r="B282" t="str">
        <f>IF($A282="","",SUMIFS('acorduri de mediu impaduriri'!$C$2:$C$1048576,'acorduri de mediu impaduriri'!$I$2:$I$1048576,"&gt;="&amp;$A282,'acorduri de mediu impaduriri'!$I$2:$I$1048576,"&lt;"&amp;EDATE($A282,1),'acorduri de mediu impaduriri'!$A$2:$A$1048576,IF($B$3="Toată țara","&lt;&gt;""",$B$3)))</f>
        <v/>
      </c>
      <c r="C282" t="str">
        <f t="shared" si="27"/>
        <v/>
      </c>
      <c r="D282" t="str">
        <f>IF($A282="","",SUMIFS('acorduri de mediu impaduriri'!$C$2:$C$1048576,'acorduri de mediu impaduriri'!$J$2:$J$1048576,"&gt;="&amp;$A282,'acorduri de mediu impaduriri'!$J$2:$J$1048576,"&lt;"&amp;EDATE($A282,1),'acorduri de mediu impaduriri'!$A$2:$A$1048576,IF($B$3="Toată țara","&lt;&gt;""",$B$3)))</f>
        <v/>
      </c>
      <c r="E282" t="str">
        <f t="shared" si="28"/>
        <v/>
      </c>
      <c r="G282" t="str">
        <f t="shared" si="22"/>
        <v/>
      </c>
      <c r="H282" t="str">
        <f t="shared" si="23"/>
        <v/>
      </c>
      <c r="I282" t="str">
        <f t="shared" si="24"/>
        <v/>
      </c>
      <c r="J282" t="str">
        <f t="shared" si="25"/>
        <v/>
      </c>
    </row>
    <row r="283" spans="1:10" x14ac:dyDescent="0.3">
      <c r="A283" s="30" t="str">
        <f t="shared" si="26"/>
        <v/>
      </c>
      <c r="B283" t="str">
        <f>IF($A283="","",SUMIFS('acorduri de mediu impaduriri'!$C$2:$C$1048576,'acorduri de mediu impaduriri'!$I$2:$I$1048576,"&gt;="&amp;$A283,'acorduri de mediu impaduriri'!$I$2:$I$1048576,"&lt;"&amp;EDATE($A283,1),'acorduri de mediu impaduriri'!$A$2:$A$1048576,IF($B$3="Toată țara","&lt;&gt;""",$B$3)))</f>
        <v/>
      </c>
      <c r="C283" t="str">
        <f t="shared" si="27"/>
        <v/>
      </c>
      <c r="D283" t="str">
        <f>IF($A283="","",SUMIFS('acorduri de mediu impaduriri'!$C$2:$C$1048576,'acorduri de mediu impaduriri'!$J$2:$J$1048576,"&gt;="&amp;$A283,'acorduri de mediu impaduriri'!$J$2:$J$1048576,"&lt;"&amp;EDATE($A283,1),'acorduri de mediu impaduriri'!$A$2:$A$1048576,IF($B$3="Toată țara","&lt;&gt;""",$B$3)))</f>
        <v/>
      </c>
      <c r="E283" t="str">
        <f t="shared" si="28"/>
        <v/>
      </c>
      <c r="G283" t="str">
        <f t="shared" si="22"/>
        <v/>
      </c>
      <c r="H283" t="str">
        <f t="shared" si="23"/>
        <v/>
      </c>
      <c r="I283" t="str">
        <f t="shared" si="24"/>
        <v/>
      </c>
      <c r="J283" t="str">
        <f t="shared" si="25"/>
        <v/>
      </c>
    </row>
    <row r="284" spans="1:10" x14ac:dyDescent="0.3">
      <c r="A284" s="30" t="str">
        <f t="shared" si="26"/>
        <v/>
      </c>
      <c r="B284" t="str">
        <f>IF($A284="","",SUMIFS('acorduri de mediu impaduriri'!$C$2:$C$1048576,'acorduri de mediu impaduriri'!$I$2:$I$1048576,"&gt;="&amp;$A284,'acorduri de mediu impaduriri'!$I$2:$I$1048576,"&lt;"&amp;EDATE($A284,1),'acorduri de mediu impaduriri'!$A$2:$A$1048576,IF($B$3="Toată țara","&lt;&gt;""",$B$3)))</f>
        <v/>
      </c>
      <c r="C284" t="str">
        <f t="shared" si="27"/>
        <v/>
      </c>
      <c r="D284" t="str">
        <f>IF($A284="","",SUMIFS('acorduri de mediu impaduriri'!$C$2:$C$1048576,'acorduri de mediu impaduriri'!$J$2:$J$1048576,"&gt;="&amp;$A284,'acorduri de mediu impaduriri'!$J$2:$J$1048576,"&lt;"&amp;EDATE($A284,1),'acorduri de mediu impaduriri'!$A$2:$A$1048576,IF($B$3="Toată țara","&lt;&gt;""",$B$3)))</f>
        <v/>
      </c>
      <c r="E284" t="str">
        <f t="shared" si="28"/>
        <v/>
      </c>
      <c r="G284" t="str">
        <f t="shared" si="22"/>
        <v/>
      </c>
      <c r="H284" t="str">
        <f t="shared" si="23"/>
        <v/>
      </c>
      <c r="I284" t="str">
        <f t="shared" si="24"/>
        <v/>
      </c>
      <c r="J284" t="str">
        <f t="shared" si="25"/>
        <v/>
      </c>
    </row>
    <row r="285" spans="1:10" x14ac:dyDescent="0.3">
      <c r="A285" s="30" t="str">
        <f t="shared" si="26"/>
        <v/>
      </c>
      <c r="B285" t="str">
        <f>IF($A285="","",SUMIFS('acorduri de mediu impaduriri'!$C$2:$C$1048576,'acorduri de mediu impaduriri'!$I$2:$I$1048576,"&gt;="&amp;$A285,'acorduri de mediu impaduriri'!$I$2:$I$1048576,"&lt;"&amp;EDATE($A285,1),'acorduri de mediu impaduriri'!$A$2:$A$1048576,IF($B$3="Toată țara","&lt;&gt;""",$B$3)))</f>
        <v/>
      </c>
      <c r="C285" t="str">
        <f t="shared" si="27"/>
        <v/>
      </c>
      <c r="D285" t="str">
        <f>IF($A285="","",SUMIFS('acorduri de mediu impaduriri'!$C$2:$C$1048576,'acorduri de mediu impaduriri'!$J$2:$J$1048576,"&gt;="&amp;$A285,'acorduri de mediu impaduriri'!$J$2:$J$1048576,"&lt;"&amp;EDATE($A285,1),'acorduri de mediu impaduriri'!$A$2:$A$1048576,IF($B$3="Toată țara","&lt;&gt;""",$B$3)))</f>
        <v/>
      </c>
      <c r="E285" t="str">
        <f t="shared" si="28"/>
        <v/>
      </c>
      <c r="G285" t="str">
        <f t="shared" si="22"/>
        <v/>
      </c>
      <c r="H285" t="str">
        <f t="shared" si="23"/>
        <v/>
      </c>
      <c r="I285" t="str">
        <f t="shared" si="24"/>
        <v/>
      </c>
      <c r="J285" t="str">
        <f t="shared" si="25"/>
        <v/>
      </c>
    </row>
    <row r="286" spans="1:10" x14ac:dyDescent="0.3">
      <c r="A286" s="30" t="str">
        <f t="shared" si="26"/>
        <v/>
      </c>
      <c r="B286" t="str">
        <f>IF($A286="","",SUMIFS('acorduri de mediu impaduriri'!$C$2:$C$1048576,'acorduri de mediu impaduriri'!$I$2:$I$1048576,"&gt;="&amp;$A286,'acorduri de mediu impaduriri'!$I$2:$I$1048576,"&lt;"&amp;EDATE($A286,1),'acorduri de mediu impaduriri'!$A$2:$A$1048576,IF($B$3="Toată țara","&lt;&gt;""",$B$3)))</f>
        <v/>
      </c>
      <c r="C286" t="str">
        <f t="shared" si="27"/>
        <v/>
      </c>
      <c r="D286" t="str">
        <f>IF($A286="","",SUMIFS('acorduri de mediu impaduriri'!$C$2:$C$1048576,'acorduri de mediu impaduriri'!$J$2:$J$1048576,"&gt;="&amp;$A286,'acorduri de mediu impaduriri'!$J$2:$J$1048576,"&lt;"&amp;EDATE($A286,1),'acorduri de mediu impaduriri'!$A$2:$A$1048576,IF($B$3="Toată țara","&lt;&gt;""",$B$3)))</f>
        <v/>
      </c>
      <c r="E286" t="str">
        <f t="shared" si="28"/>
        <v/>
      </c>
      <c r="G286" t="str">
        <f t="shared" si="22"/>
        <v/>
      </c>
      <c r="H286" t="str">
        <f t="shared" si="23"/>
        <v/>
      </c>
      <c r="I286" t="str">
        <f t="shared" si="24"/>
        <v/>
      </c>
      <c r="J286" t="str">
        <f t="shared" si="25"/>
        <v/>
      </c>
    </row>
    <row r="287" spans="1:10" x14ac:dyDescent="0.3">
      <c r="A287" s="30" t="str">
        <f t="shared" si="26"/>
        <v/>
      </c>
      <c r="B287" t="str">
        <f>IF($A287="","",SUMIFS('acorduri de mediu impaduriri'!$C$2:$C$1048576,'acorduri de mediu impaduriri'!$I$2:$I$1048576,"&gt;="&amp;$A287,'acorduri de mediu impaduriri'!$I$2:$I$1048576,"&lt;"&amp;EDATE($A287,1),'acorduri de mediu impaduriri'!$A$2:$A$1048576,IF($B$3="Toată țara","&lt;&gt;""",$B$3)))</f>
        <v/>
      </c>
      <c r="C287" t="str">
        <f t="shared" si="27"/>
        <v/>
      </c>
      <c r="D287" t="str">
        <f>IF($A287="","",SUMIFS('acorduri de mediu impaduriri'!$C$2:$C$1048576,'acorduri de mediu impaduriri'!$J$2:$J$1048576,"&gt;="&amp;$A287,'acorduri de mediu impaduriri'!$J$2:$J$1048576,"&lt;"&amp;EDATE($A287,1),'acorduri de mediu impaduriri'!$A$2:$A$1048576,IF($B$3="Toată țara","&lt;&gt;""",$B$3)))</f>
        <v/>
      </c>
      <c r="E287" t="str">
        <f t="shared" si="28"/>
        <v/>
      </c>
      <c r="G287" t="str">
        <f t="shared" si="22"/>
        <v/>
      </c>
      <c r="H287" t="str">
        <f t="shared" si="23"/>
        <v/>
      </c>
      <c r="I287" t="str">
        <f t="shared" si="24"/>
        <v/>
      </c>
      <c r="J287" t="str">
        <f t="shared" si="25"/>
        <v/>
      </c>
    </row>
    <row r="288" spans="1:10" x14ac:dyDescent="0.3">
      <c r="A288" s="30" t="str">
        <f t="shared" si="26"/>
        <v/>
      </c>
      <c r="B288" t="str">
        <f>IF($A288="","",SUMIFS('acorduri de mediu impaduriri'!$C$2:$C$1048576,'acorduri de mediu impaduriri'!$I$2:$I$1048576,"&gt;="&amp;$A288,'acorduri de mediu impaduriri'!$I$2:$I$1048576,"&lt;"&amp;EDATE($A288,1),'acorduri de mediu impaduriri'!$A$2:$A$1048576,IF($B$3="Toată țara","&lt;&gt;""",$B$3)))</f>
        <v/>
      </c>
      <c r="C288" t="str">
        <f t="shared" si="27"/>
        <v/>
      </c>
      <c r="D288" t="str">
        <f>IF($A288="","",SUMIFS('acorduri de mediu impaduriri'!$C$2:$C$1048576,'acorduri de mediu impaduriri'!$J$2:$J$1048576,"&gt;="&amp;$A288,'acorduri de mediu impaduriri'!$J$2:$J$1048576,"&lt;"&amp;EDATE($A288,1),'acorduri de mediu impaduriri'!$A$2:$A$1048576,IF($B$3="Toată țara","&lt;&gt;""",$B$3)))</f>
        <v/>
      </c>
      <c r="E288" t="str">
        <f t="shared" si="28"/>
        <v/>
      </c>
      <c r="G288" t="str">
        <f t="shared" si="22"/>
        <v/>
      </c>
      <c r="H288" t="str">
        <f t="shared" si="23"/>
        <v/>
      </c>
      <c r="I288" t="str">
        <f t="shared" si="24"/>
        <v/>
      </c>
      <c r="J288" t="str">
        <f t="shared" si="25"/>
        <v/>
      </c>
    </row>
    <row r="289" spans="1:10" x14ac:dyDescent="0.3">
      <c r="A289" s="30" t="str">
        <f t="shared" si="26"/>
        <v/>
      </c>
      <c r="B289" t="str">
        <f>IF($A289="","",SUMIFS('acorduri de mediu impaduriri'!$C$2:$C$1048576,'acorduri de mediu impaduriri'!$I$2:$I$1048576,"&gt;="&amp;$A289,'acorduri de mediu impaduriri'!$I$2:$I$1048576,"&lt;"&amp;EDATE($A289,1),'acorduri de mediu impaduriri'!$A$2:$A$1048576,IF($B$3="Toată țara","&lt;&gt;""",$B$3)))</f>
        <v/>
      </c>
      <c r="C289" t="str">
        <f t="shared" si="27"/>
        <v/>
      </c>
      <c r="D289" t="str">
        <f>IF($A289="","",SUMIFS('acorduri de mediu impaduriri'!$C$2:$C$1048576,'acorduri de mediu impaduriri'!$J$2:$J$1048576,"&gt;="&amp;$A289,'acorduri de mediu impaduriri'!$J$2:$J$1048576,"&lt;"&amp;EDATE($A289,1),'acorduri de mediu impaduriri'!$A$2:$A$1048576,IF($B$3="Toată țara","&lt;&gt;""",$B$3)))</f>
        <v/>
      </c>
      <c r="E289" t="str">
        <f t="shared" si="28"/>
        <v/>
      </c>
      <c r="G289" t="str">
        <f t="shared" si="22"/>
        <v/>
      </c>
      <c r="H289" t="str">
        <f t="shared" si="23"/>
        <v/>
      </c>
      <c r="I289" t="str">
        <f t="shared" si="24"/>
        <v/>
      </c>
      <c r="J289" t="str">
        <f t="shared" si="25"/>
        <v/>
      </c>
    </row>
    <row r="290" spans="1:10" x14ac:dyDescent="0.3">
      <c r="A290" s="30" t="str">
        <f t="shared" si="26"/>
        <v/>
      </c>
      <c r="B290" t="str">
        <f>IF($A290="","",SUMIFS('acorduri de mediu impaduriri'!$C$2:$C$1048576,'acorduri de mediu impaduriri'!$I$2:$I$1048576,"&gt;="&amp;$A290,'acorduri de mediu impaduriri'!$I$2:$I$1048576,"&lt;"&amp;EDATE($A290,1),'acorduri de mediu impaduriri'!$A$2:$A$1048576,IF($B$3="Toată țara","&lt;&gt;""",$B$3)))</f>
        <v/>
      </c>
      <c r="C290" t="str">
        <f t="shared" si="27"/>
        <v/>
      </c>
      <c r="D290" t="str">
        <f>IF($A290="","",SUMIFS('acorduri de mediu impaduriri'!$C$2:$C$1048576,'acorduri de mediu impaduriri'!$J$2:$J$1048576,"&gt;="&amp;$A290,'acorduri de mediu impaduriri'!$J$2:$J$1048576,"&lt;"&amp;EDATE($A290,1),'acorduri de mediu impaduriri'!$A$2:$A$1048576,IF($B$3="Toată țara","&lt;&gt;""",$B$3)))</f>
        <v/>
      </c>
      <c r="E290" t="str">
        <f t="shared" si="28"/>
        <v/>
      </c>
      <c r="G290" t="str">
        <f t="shared" si="22"/>
        <v/>
      </c>
      <c r="H290" t="str">
        <f t="shared" si="23"/>
        <v/>
      </c>
      <c r="I290" t="str">
        <f t="shared" si="24"/>
        <v/>
      </c>
      <c r="J290" t="str">
        <f t="shared" si="25"/>
        <v/>
      </c>
    </row>
    <row r="291" spans="1:10" x14ac:dyDescent="0.3">
      <c r="A291" s="30" t="str">
        <f t="shared" si="26"/>
        <v/>
      </c>
      <c r="B291" t="str">
        <f>IF($A291="","",SUMIFS('acorduri de mediu impaduriri'!$C$2:$C$1048576,'acorduri de mediu impaduriri'!$I$2:$I$1048576,"&gt;="&amp;$A291,'acorduri de mediu impaduriri'!$I$2:$I$1048576,"&lt;"&amp;EDATE($A291,1),'acorduri de mediu impaduriri'!$A$2:$A$1048576,IF($B$3="Toată țara","&lt;&gt;""",$B$3)))</f>
        <v/>
      </c>
      <c r="C291" t="str">
        <f t="shared" si="27"/>
        <v/>
      </c>
      <c r="D291" t="str">
        <f>IF($A291="","",SUMIFS('acorduri de mediu impaduriri'!$C$2:$C$1048576,'acorduri de mediu impaduriri'!$J$2:$J$1048576,"&gt;="&amp;$A291,'acorduri de mediu impaduriri'!$J$2:$J$1048576,"&lt;"&amp;EDATE($A291,1),'acorduri de mediu impaduriri'!$A$2:$A$1048576,IF($B$3="Toată țara","&lt;&gt;""",$B$3)))</f>
        <v/>
      </c>
      <c r="E291" t="str">
        <f t="shared" si="28"/>
        <v/>
      </c>
      <c r="G291" t="str">
        <f t="shared" si="22"/>
        <v/>
      </c>
      <c r="H291" t="str">
        <f t="shared" si="23"/>
        <v/>
      </c>
      <c r="I291" t="str">
        <f t="shared" si="24"/>
        <v/>
      </c>
      <c r="J291" t="str">
        <f t="shared" si="25"/>
        <v/>
      </c>
    </row>
    <row r="292" spans="1:10" x14ac:dyDescent="0.3">
      <c r="A292" s="30" t="str">
        <f t="shared" si="26"/>
        <v/>
      </c>
      <c r="B292" t="str">
        <f>IF($A292="","",SUMIFS('acorduri de mediu impaduriri'!$C$2:$C$1048576,'acorduri de mediu impaduriri'!$I$2:$I$1048576,"&gt;="&amp;$A292,'acorduri de mediu impaduriri'!$I$2:$I$1048576,"&lt;"&amp;EDATE($A292,1),'acorduri de mediu impaduriri'!$A$2:$A$1048576,IF($B$3="Toată țara","&lt;&gt;""",$B$3)))</f>
        <v/>
      </c>
      <c r="C292" t="str">
        <f t="shared" si="27"/>
        <v/>
      </c>
      <c r="D292" t="str">
        <f>IF($A292="","",SUMIFS('acorduri de mediu impaduriri'!$C$2:$C$1048576,'acorduri de mediu impaduriri'!$J$2:$J$1048576,"&gt;="&amp;$A292,'acorduri de mediu impaduriri'!$J$2:$J$1048576,"&lt;"&amp;EDATE($A292,1),'acorduri de mediu impaduriri'!$A$2:$A$1048576,IF($B$3="Toată țara","&lt;&gt;""",$B$3)))</f>
        <v/>
      </c>
      <c r="E292" t="str">
        <f t="shared" si="28"/>
        <v/>
      </c>
      <c r="G292" t="str">
        <f t="shared" si="22"/>
        <v/>
      </c>
      <c r="H292" t="str">
        <f t="shared" si="23"/>
        <v/>
      </c>
      <c r="I292" t="str">
        <f t="shared" si="24"/>
        <v/>
      </c>
      <c r="J292" t="str">
        <f t="shared" si="25"/>
        <v/>
      </c>
    </row>
    <row r="293" spans="1:10" x14ac:dyDescent="0.3">
      <c r="A293" s="30" t="str">
        <f t="shared" si="26"/>
        <v/>
      </c>
      <c r="B293" t="str">
        <f>IF($A293="","",SUMIFS('acorduri de mediu impaduriri'!$C$2:$C$1048576,'acorduri de mediu impaduriri'!$I$2:$I$1048576,"&gt;="&amp;$A293,'acorduri de mediu impaduriri'!$I$2:$I$1048576,"&lt;"&amp;EDATE($A293,1),'acorduri de mediu impaduriri'!$A$2:$A$1048576,IF($B$3="Toată țara","&lt;&gt;""",$B$3)))</f>
        <v/>
      </c>
      <c r="C293" t="str">
        <f t="shared" si="27"/>
        <v/>
      </c>
      <c r="D293" t="str">
        <f>IF($A293="","",SUMIFS('acorduri de mediu impaduriri'!$C$2:$C$1048576,'acorduri de mediu impaduriri'!$J$2:$J$1048576,"&gt;="&amp;$A293,'acorduri de mediu impaduriri'!$J$2:$J$1048576,"&lt;"&amp;EDATE($A293,1),'acorduri de mediu impaduriri'!$A$2:$A$1048576,IF($B$3="Toată țara","&lt;&gt;""",$B$3)))</f>
        <v/>
      </c>
      <c r="E293" t="str">
        <f t="shared" si="28"/>
        <v/>
      </c>
      <c r="G293" t="str">
        <f t="shared" si="22"/>
        <v/>
      </c>
      <c r="H293" t="str">
        <f t="shared" si="23"/>
        <v/>
      </c>
      <c r="I293" t="str">
        <f t="shared" si="24"/>
        <v/>
      </c>
      <c r="J293" t="str">
        <f t="shared" si="25"/>
        <v/>
      </c>
    </row>
    <row r="294" spans="1:10" x14ac:dyDescent="0.3">
      <c r="A294" s="30" t="str">
        <f t="shared" si="26"/>
        <v/>
      </c>
      <c r="B294" t="str">
        <f>IF($A294="","",SUMIFS('acorduri de mediu impaduriri'!$C$2:$C$1048576,'acorduri de mediu impaduriri'!$I$2:$I$1048576,"&gt;="&amp;$A294,'acorduri de mediu impaduriri'!$I$2:$I$1048576,"&lt;"&amp;EDATE($A294,1),'acorduri de mediu impaduriri'!$A$2:$A$1048576,IF($B$3="Toată țara","&lt;&gt;""",$B$3)))</f>
        <v/>
      </c>
      <c r="C294" t="str">
        <f t="shared" si="27"/>
        <v/>
      </c>
      <c r="D294" t="str">
        <f>IF($A294="","",SUMIFS('acorduri de mediu impaduriri'!$C$2:$C$1048576,'acorduri de mediu impaduriri'!$J$2:$J$1048576,"&gt;="&amp;$A294,'acorduri de mediu impaduriri'!$J$2:$J$1048576,"&lt;"&amp;EDATE($A294,1),'acorduri de mediu impaduriri'!$A$2:$A$1048576,IF($B$3="Toată țara","&lt;&gt;""",$B$3)))</f>
        <v/>
      </c>
      <c r="E294" t="str">
        <f t="shared" si="28"/>
        <v/>
      </c>
      <c r="G294" t="str">
        <f t="shared" si="22"/>
        <v/>
      </c>
      <c r="H294" t="str">
        <f t="shared" si="23"/>
        <v/>
      </c>
      <c r="I294" t="str">
        <f t="shared" si="24"/>
        <v/>
      </c>
      <c r="J294" t="str">
        <f t="shared" si="25"/>
        <v/>
      </c>
    </row>
    <row r="295" spans="1:10" x14ac:dyDescent="0.3">
      <c r="A295" s="30" t="str">
        <f t="shared" si="26"/>
        <v/>
      </c>
      <c r="B295" t="str">
        <f>IF($A295="","",SUMIFS('acorduri de mediu impaduriri'!$C$2:$C$1048576,'acorduri de mediu impaduriri'!$I$2:$I$1048576,"&gt;="&amp;$A295,'acorduri de mediu impaduriri'!$I$2:$I$1048576,"&lt;"&amp;EDATE($A295,1),'acorduri de mediu impaduriri'!$A$2:$A$1048576,IF($B$3="Toată țara","&lt;&gt;""",$B$3)))</f>
        <v/>
      </c>
      <c r="C295" t="str">
        <f t="shared" si="27"/>
        <v/>
      </c>
      <c r="D295" t="str">
        <f>IF($A295="","",SUMIFS('acorduri de mediu impaduriri'!$C$2:$C$1048576,'acorduri de mediu impaduriri'!$J$2:$J$1048576,"&gt;="&amp;$A295,'acorduri de mediu impaduriri'!$J$2:$J$1048576,"&lt;"&amp;EDATE($A295,1),'acorduri de mediu impaduriri'!$A$2:$A$1048576,IF($B$3="Toată țara","&lt;&gt;""",$B$3)))</f>
        <v/>
      </c>
      <c r="E295" t="str">
        <f t="shared" si="28"/>
        <v/>
      </c>
      <c r="G295" t="str">
        <f t="shared" si="22"/>
        <v/>
      </c>
      <c r="H295" t="str">
        <f t="shared" si="23"/>
        <v/>
      </c>
      <c r="I295" t="str">
        <f t="shared" si="24"/>
        <v/>
      </c>
      <c r="J295" t="str">
        <f t="shared" si="25"/>
        <v/>
      </c>
    </row>
    <row r="296" spans="1:10" x14ac:dyDescent="0.3">
      <c r="A296" s="30" t="str">
        <f t="shared" si="26"/>
        <v/>
      </c>
      <c r="B296" t="str">
        <f>IF($A296="","",SUMIFS('acorduri de mediu impaduriri'!$C$2:$C$1048576,'acorduri de mediu impaduriri'!$I$2:$I$1048576,"&gt;="&amp;$A296,'acorduri de mediu impaduriri'!$I$2:$I$1048576,"&lt;"&amp;EDATE($A296,1),'acorduri de mediu impaduriri'!$A$2:$A$1048576,IF($B$3="Toată țara","&lt;&gt;""",$B$3)))</f>
        <v/>
      </c>
      <c r="C296" t="str">
        <f t="shared" si="27"/>
        <v/>
      </c>
      <c r="D296" t="str">
        <f>IF($A296="","",SUMIFS('acorduri de mediu impaduriri'!$C$2:$C$1048576,'acorduri de mediu impaduriri'!$J$2:$J$1048576,"&gt;="&amp;$A296,'acorduri de mediu impaduriri'!$J$2:$J$1048576,"&lt;"&amp;EDATE($A296,1),'acorduri de mediu impaduriri'!$A$2:$A$1048576,IF($B$3="Toată țara","&lt;&gt;""",$B$3)))</f>
        <v/>
      </c>
      <c r="E296" t="str">
        <f t="shared" si="28"/>
        <v/>
      </c>
      <c r="G296" t="str">
        <f t="shared" si="22"/>
        <v/>
      </c>
      <c r="H296" t="str">
        <f t="shared" si="23"/>
        <v/>
      </c>
      <c r="I296" t="str">
        <f t="shared" si="24"/>
        <v/>
      </c>
      <c r="J296" t="str">
        <f t="shared" si="25"/>
        <v/>
      </c>
    </row>
    <row r="297" spans="1:10" x14ac:dyDescent="0.3">
      <c r="A297" s="30" t="str">
        <f t="shared" si="26"/>
        <v/>
      </c>
      <c r="B297" t="str">
        <f>IF($A297="","",SUMIFS('acorduri de mediu impaduriri'!$C$2:$C$1048576,'acorduri de mediu impaduriri'!$I$2:$I$1048576,"&gt;="&amp;$A297,'acorduri de mediu impaduriri'!$I$2:$I$1048576,"&lt;"&amp;EDATE($A297,1),'acorduri de mediu impaduriri'!$A$2:$A$1048576,IF($B$3="Toată țara","&lt;&gt;""",$B$3)))</f>
        <v/>
      </c>
      <c r="C297" t="str">
        <f t="shared" si="27"/>
        <v/>
      </c>
      <c r="D297" t="str">
        <f>IF($A297="","",SUMIFS('acorduri de mediu impaduriri'!$C$2:$C$1048576,'acorduri de mediu impaduriri'!$J$2:$J$1048576,"&gt;="&amp;$A297,'acorduri de mediu impaduriri'!$J$2:$J$1048576,"&lt;"&amp;EDATE($A297,1),'acorduri de mediu impaduriri'!$A$2:$A$1048576,IF($B$3="Toată țara","&lt;&gt;""",$B$3)))</f>
        <v/>
      </c>
      <c r="E297" t="str">
        <f t="shared" si="28"/>
        <v/>
      </c>
      <c r="G297" t="str">
        <f t="shared" si="22"/>
        <v/>
      </c>
      <c r="H297" t="str">
        <f t="shared" si="23"/>
        <v/>
      </c>
      <c r="I297" t="str">
        <f t="shared" si="24"/>
        <v/>
      </c>
      <c r="J297" t="str">
        <f t="shared" si="25"/>
        <v/>
      </c>
    </row>
    <row r="298" spans="1:10" x14ac:dyDescent="0.3">
      <c r="A298" s="30" t="str">
        <f t="shared" si="26"/>
        <v/>
      </c>
      <c r="B298" t="str">
        <f>IF($A298="","",SUMIFS('acorduri de mediu impaduriri'!$C$2:$C$1048576,'acorduri de mediu impaduriri'!$I$2:$I$1048576,"&gt;="&amp;$A298,'acorduri de mediu impaduriri'!$I$2:$I$1048576,"&lt;"&amp;EDATE($A298,1),'acorduri de mediu impaduriri'!$A$2:$A$1048576,IF($B$3="Toată țara","&lt;&gt;""",$B$3)))</f>
        <v/>
      </c>
      <c r="C298" t="str">
        <f t="shared" si="27"/>
        <v/>
      </c>
      <c r="D298" t="str">
        <f>IF($A298="","",SUMIFS('acorduri de mediu impaduriri'!$C$2:$C$1048576,'acorduri de mediu impaduriri'!$J$2:$J$1048576,"&gt;="&amp;$A298,'acorduri de mediu impaduriri'!$J$2:$J$1048576,"&lt;"&amp;EDATE($A298,1),'acorduri de mediu impaduriri'!$A$2:$A$1048576,IF($B$3="Toată țara","&lt;&gt;""",$B$3)))</f>
        <v/>
      </c>
      <c r="E298" t="str">
        <f t="shared" si="28"/>
        <v/>
      </c>
      <c r="G298" t="str">
        <f t="shared" si="22"/>
        <v/>
      </c>
      <c r="H298" t="str">
        <f t="shared" si="23"/>
        <v/>
      </c>
      <c r="I298" t="str">
        <f t="shared" si="24"/>
        <v/>
      </c>
      <c r="J298" t="str">
        <f t="shared" si="25"/>
        <v/>
      </c>
    </row>
    <row r="299" spans="1:10" x14ac:dyDescent="0.3">
      <c r="A299" s="30" t="str">
        <f t="shared" si="26"/>
        <v/>
      </c>
      <c r="B299" t="str">
        <f>IF($A299="","",SUMIFS('acorduri de mediu impaduriri'!$C$2:$C$1048576,'acorduri de mediu impaduriri'!$I$2:$I$1048576,"&gt;="&amp;$A299,'acorduri de mediu impaduriri'!$I$2:$I$1048576,"&lt;"&amp;EDATE($A299,1),'acorduri de mediu impaduriri'!$A$2:$A$1048576,IF($B$3="Toată țara","&lt;&gt;""",$B$3)))</f>
        <v/>
      </c>
      <c r="C299" t="str">
        <f t="shared" si="27"/>
        <v/>
      </c>
      <c r="D299" t="str">
        <f>IF($A299="","",SUMIFS('acorduri de mediu impaduriri'!$C$2:$C$1048576,'acorduri de mediu impaduriri'!$J$2:$J$1048576,"&gt;="&amp;$A299,'acorduri de mediu impaduriri'!$J$2:$J$1048576,"&lt;"&amp;EDATE($A299,1),'acorduri de mediu impaduriri'!$A$2:$A$1048576,IF($B$3="Toată țara","&lt;&gt;""",$B$3)))</f>
        <v/>
      </c>
      <c r="E299" t="str">
        <f t="shared" si="28"/>
        <v/>
      </c>
      <c r="G299" t="str">
        <f t="shared" si="22"/>
        <v/>
      </c>
      <c r="H299" t="str">
        <f t="shared" si="23"/>
        <v/>
      </c>
      <c r="I299" t="str">
        <f t="shared" si="24"/>
        <v/>
      </c>
      <c r="J299" t="str">
        <f t="shared" si="25"/>
        <v/>
      </c>
    </row>
    <row r="300" spans="1:10" x14ac:dyDescent="0.3">
      <c r="A300" s="30" t="str">
        <f t="shared" si="26"/>
        <v/>
      </c>
      <c r="B300" t="str">
        <f>IF($A300="","",SUMIFS('acorduri de mediu impaduriri'!$C$2:$C$1048576,'acorduri de mediu impaduriri'!$I$2:$I$1048576,"&gt;="&amp;$A300,'acorduri de mediu impaduriri'!$I$2:$I$1048576,"&lt;"&amp;EDATE($A300,1),'acorduri de mediu impaduriri'!$A$2:$A$1048576,IF($B$3="Toată țara","&lt;&gt;""",$B$3)))</f>
        <v/>
      </c>
      <c r="C300" t="str">
        <f t="shared" si="27"/>
        <v/>
      </c>
      <c r="D300" t="str">
        <f>IF($A300="","",SUMIFS('acorduri de mediu impaduriri'!$C$2:$C$1048576,'acorduri de mediu impaduriri'!$J$2:$J$1048576,"&gt;="&amp;$A300,'acorduri de mediu impaduriri'!$J$2:$J$1048576,"&lt;"&amp;EDATE($A300,1),'acorduri de mediu impaduriri'!$A$2:$A$1048576,IF($B$3="Toată țara","&lt;&gt;""",$B$3)))</f>
        <v/>
      </c>
      <c r="E300" t="str">
        <f t="shared" si="28"/>
        <v/>
      </c>
      <c r="G300" t="str">
        <f t="shared" si="22"/>
        <v/>
      </c>
      <c r="H300" t="str">
        <f t="shared" si="23"/>
        <v/>
      </c>
      <c r="I300" t="str">
        <f t="shared" si="24"/>
        <v/>
      </c>
      <c r="J300" t="str">
        <f t="shared" si="25"/>
        <v/>
      </c>
    </row>
    <row r="301" spans="1:10" x14ac:dyDescent="0.3">
      <c r="A301" s="30" t="str">
        <f t="shared" si="26"/>
        <v/>
      </c>
      <c r="B301" t="str">
        <f>IF($A301="","",SUMIFS('acorduri de mediu impaduriri'!$C$2:$C$1048576,'acorduri de mediu impaduriri'!$I$2:$I$1048576,"&gt;="&amp;$A301,'acorduri de mediu impaduriri'!$I$2:$I$1048576,"&lt;"&amp;EDATE($A301,1),'acorduri de mediu impaduriri'!$A$2:$A$1048576,IF($B$3="Toată țara","&lt;&gt;""",$B$3)))</f>
        <v/>
      </c>
      <c r="C301" t="str">
        <f t="shared" si="27"/>
        <v/>
      </c>
      <c r="D301" t="str">
        <f>IF($A301="","",SUMIFS('acorduri de mediu impaduriri'!$C$2:$C$1048576,'acorduri de mediu impaduriri'!$J$2:$J$1048576,"&gt;="&amp;$A301,'acorduri de mediu impaduriri'!$J$2:$J$1048576,"&lt;"&amp;EDATE($A301,1),'acorduri de mediu impaduriri'!$A$2:$A$1048576,IF($B$3="Toată țara","&lt;&gt;""",$B$3)))</f>
        <v/>
      </c>
      <c r="E301" t="str">
        <f t="shared" si="28"/>
        <v/>
      </c>
      <c r="G301" t="str">
        <f t="shared" si="22"/>
        <v/>
      </c>
      <c r="H301" t="str">
        <f t="shared" si="23"/>
        <v/>
      </c>
      <c r="I301" t="str">
        <f t="shared" si="24"/>
        <v/>
      </c>
      <c r="J301" t="str">
        <f t="shared" si="25"/>
        <v/>
      </c>
    </row>
  </sheetData>
  <mergeCells count="2">
    <mergeCell ref="A5:B5"/>
    <mergeCell ref="A1:L1"/>
  </mergeCells>
  <dataValidations count="1">
    <dataValidation type="list" showInputMessage="1" showErrorMessage="1" sqref="B6:B9" xr:uid="{00000000-0002-0000-0000-000000000000}">
      <formula1>"Afișează,Ascunde"</formula1>
    </dataValidation>
  </dataValidations>
  <pageMargins left="0.75" right="0.75" top="1" bottom="1" header="0.5" footer="0.5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5E80BB-8A86-4A5D-9F84-3333EB04B103}">
          <x14:formula1>
            <xm:f>nomenclatoare!$C$2:$C$44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46"/>
  <sheetViews>
    <sheetView tabSelected="1" zoomScale="90" zoomScaleNormal="90" workbookViewId="0">
      <pane ySplit="1" topLeftCell="A18" activePane="bottomLeft" state="frozen"/>
      <selection pane="bottomLeft" sqref="A1:XFD1"/>
    </sheetView>
  </sheetViews>
  <sheetFormatPr defaultRowHeight="14.4" x14ac:dyDescent="0.3"/>
  <cols>
    <col min="1" max="1" width="22" customWidth="1"/>
    <col min="2" max="2" width="13.88671875" bestFit="1" customWidth="1"/>
    <col min="3" max="3" width="30.33203125" customWidth="1"/>
    <col min="4" max="4" width="30.77734375" customWidth="1"/>
    <col min="5" max="5" width="31.88671875" customWidth="1"/>
    <col min="6" max="8" width="24.6640625" customWidth="1"/>
    <col min="9" max="9" width="25.21875" customWidth="1"/>
    <col min="10" max="10" width="25.77734375" customWidth="1"/>
    <col min="11" max="11" width="24.88671875" customWidth="1"/>
    <col min="12" max="18" width="25.77734375" customWidth="1"/>
    <col min="19" max="19" width="28.5546875" customWidth="1"/>
  </cols>
  <sheetData>
    <row r="1" spans="1:19" ht="90" customHeight="1" x14ac:dyDescent="0.3">
      <c r="A1" s="20" t="s">
        <v>20</v>
      </c>
      <c r="B1" s="20" t="s">
        <v>21</v>
      </c>
      <c r="C1" s="20" t="s">
        <v>22</v>
      </c>
      <c r="D1" s="20" t="s">
        <v>23</v>
      </c>
      <c r="E1" s="20" t="s">
        <v>24</v>
      </c>
      <c r="F1" s="21" t="s">
        <v>25</v>
      </c>
      <c r="G1" s="21" t="s">
        <v>26</v>
      </c>
      <c r="H1" s="21" t="s">
        <v>27</v>
      </c>
      <c r="I1" s="22" t="s">
        <v>28</v>
      </c>
      <c r="J1" s="23" t="s">
        <v>29</v>
      </c>
      <c r="K1" s="22" t="s">
        <v>30</v>
      </c>
      <c r="L1" s="23" t="s">
        <v>31</v>
      </c>
      <c r="M1" s="22" t="s">
        <v>32</v>
      </c>
      <c r="N1" s="23" t="s">
        <v>33</v>
      </c>
      <c r="O1" s="22" t="s">
        <v>34</v>
      </c>
      <c r="P1" s="23" t="s">
        <v>35</v>
      </c>
      <c r="Q1" s="22" t="s">
        <v>36</v>
      </c>
      <c r="R1" s="23" t="s">
        <v>37</v>
      </c>
      <c r="S1" s="41" t="s">
        <v>661</v>
      </c>
    </row>
    <row r="2" spans="1:19" ht="18" customHeight="1" x14ac:dyDescent="0.35">
      <c r="A2" s="24" t="str">
        <f>nomenclatoare!A2</f>
        <v>Alba</v>
      </c>
      <c r="B2" s="25" t="s">
        <v>38</v>
      </c>
      <c r="C2" s="26">
        <f>IF(
  COUNTIFS('acorduri de mediu impaduriri'!$A$2:$A$3002,$A2,'acorduri de mediu impaduriri'!$D$2:$D$3002,"aprobat",'acorduri de mediu impaduriri'!$J$2:$J$3002,"&lt;="&amp;DATE(VALUE(RIGHT(TRIM($B2),4)),VALUE(MID(TRIM($B2),4,2)),VALUE(LEFT(TRIM($B2),2))))=0,
  "",
  SUMIFS('acorduri de mediu impaduriri'!$C$2:$C$3002,'acorduri de mediu impaduriri'!$A$2:$A$3002,$A2,'acorduri de mediu impaduriri'!$D$2:$D$3002,"aprobat",'acorduri de mediu impaduriri'!$J$2:$J$3002,"&lt;="&amp;DATE(VALUE(RIGHT(TRIM($B2),4)),VALUE(MID(TRIM($B2),4,2)),VALUE(LEFT(TRIM($B2),2))))
)</f>
        <v>24.665400000000002</v>
      </c>
      <c r="D2" s="26">
        <f>IF(
  COUNTIFS('acorduri de mediu impaduriri'!$A$2:$A$3002,$A2,'acorduri de mediu impaduriri'!$I$2:$I$3002,"&lt;="&amp;DATE(VALUE(RIGHT(TRIM($B2),4)),VALUE(MID(TRIM($B2),4,2)),VALUE(LEFT(TRIM($B2),2))),'acorduri de mediu impaduriri'!$J$2:$J$3002,"&gt;"&amp;DATE(VALUE(RIGHT(TRIM($B2),4)),VALUE(MID(TRIM($B2),4,2)),VALUE(LEFT(TRIM($B2),2))))
 +COUNTIFS('acorduri de mediu impaduriri'!$A$2:$A$3002,$A2,'acorduri de mediu impaduriri'!$I$2:$I$3002,"&lt;="&amp;DATE(VALUE(RIGHT(TRIM($B2),4)),VALUE(MID(TRIM($B2),4,2)),VALUE(LEFT(TRIM($B2),2))),'acorduri de mediu impaduriri'!$K$2:$K$3002,"&gt;"&amp;DATE(VALUE(RIGHT(TRIM($B2),4)),VALUE(MID(TRIM($B2),4,2)),VALUE(LEFT(TRIM($B2),2))))
 +COUNTIFS('acorduri de mediu impaduriri'!$A$2:$A$3002,$A2,'acorduri de mediu impaduriri'!$I$2:$I$3002,"&lt;="&amp;DATE(VALUE(RIGHT(TRIM($B2),4)),VALUE(MID(TRIM($B2),4,2)),VALUE(LEFT(TRIM($B2),2))),'acorduri de mediu impaduriri'!$J$2:$J$3002,"",'acorduri de mediu impaduriri'!$K$2:$K$3002,"")
 =0,
 "",
 MAX(0,
   SUMIFS('acorduri de mediu impaduriri'!$C$2:$C$3002,'acorduri de mediu impaduriri'!$A$2:$A$3002,$A2,'acorduri de mediu impaduriri'!$I$2:$I$3002,"&lt;="&amp;DATE(VALUE(RIGHT(TRIM($B2),4)),VALUE(MID(TRIM($B2),4,2)),VALUE(LEFT(TRIM($B2),2))),'acorduri de mediu impaduriri'!$J$2:$J$3002,"&gt;"&amp;DATE(VALUE(RIGHT(TRIM($B2),4)),VALUE(MID(TRIM($B2),4,2)),VALUE(LEFT(TRIM($B2),2))))
  +SUMIFS('acorduri de mediu impaduriri'!$C$2:$C$3002,'acorduri de mediu impaduriri'!$A$2:$A$3002,$A2,'acorduri de mediu impaduriri'!$I$2:$I$3002,"&lt;="&amp;DATE(VALUE(RIGHT(TRIM($B2),4)),VALUE(MID(TRIM($B2),4,2)),VALUE(LEFT(TRIM($B2),2))),'acorduri de mediu impaduriri'!$K$2:$K$3002,"&gt;"&amp;DATE(VALUE(RIGHT(TRIM($B2),4)),VALUE(MID(TRIM($B2),4,2)),VALUE(LEFT(TRIM($B2),2))))
  +SUMIFS('acorduri de mediu impaduriri'!$C$2:$C$3002,'acorduri de mediu impaduriri'!$A$2:$A$3002,$A2,'acorduri de mediu impaduriri'!$I$2:$I$3002,"&lt;="&amp;DATE(VALUE(RIGHT(TRIM($B2),4)),VALUE(MID(TRIM($B2),4,2)),VALUE(LEFT(TRIM($B2),2))),'acorduri de mediu impaduriri'!$J$2:$J$3002,"",'acorduri de mediu impaduriri'!$K$2:$K$3002,"")
 )
)</f>
        <v>8.8000000000000007</v>
      </c>
      <c r="E2" s="26" t="str">
        <f>IF(
  COUNTIFS('acorduri de mediu impaduriri'!$A$2:$A$1048576,$A2,'acorduri de mediu impaduriri'!$D$2:$D$1048576,"respins",'acorduri de mediu impaduriri'!$K$2:$K$1048576,"&lt;="&amp;DATE(VALUE(RIGHT(TRIM($B2),4)),VALUE(MID(TRIM($B2),4,2)),VALUE(LEFT(TRIM($B2),2))))=0,
  "",
  SUMIFS('acorduri de mediu impaduriri'!$C$2:$C$1048576,'acorduri de mediu impaduriri'!$A$2:$A$1048576,$A2,'acorduri de mediu impaduriri'!$D$2:$D$1048576,"respins",'acorduri de mediu impaduriri'!$K$2:$K$1048576,"&lt;="&amp;DATE(VALUE(RIGHT(TRIM($B2),4)),VALUE(MID(TRIM($B2),4,2)),VALUE(LEFT(TRIM($B2),2))))
)</f>
        <v/>
      </c>
      <c r="F2" s="27">
        <f>IF(
  COUNTIFS('acorduri de mediu impaduriri'!$A$2:$A$1048576,$A2,'acorduri de mediu impaduriri'!$D$2:$D$1048576,"aprobat",'acorduri de mediu impaduriri'!$H$2:$H$1048576,"&lt;&gt;")=0,
  "",
  ROUNDUP(AVERAGEIFS('acorduri de mediu impaduriri'!$H$2:$H$1048576,'acorduri de mediu impaduriri'!$A$2:$A$1048576,$A2,'acorduri de mediu impaduriri'!$D$2:$D$1048576,"aprobat",'acorduri de mediu impaduriri'!$H$2:$H$1048576,"&lt;&gt;"),0)
)</f>
        <v>121</v>
      </c>
      <c r="G2" s="27">
        <f>IF(
  COUNTIFS('acorduri de mediu impaduriri'!$A$2:$A$1048576,$A2,'acorduri de mediu impaduriri'!$D$2:$D$1048576,"aprobat",'acorduri de mediu impaduriri'!$H$2:$H$1048576,"&lt;&gt;")=0,
  "",
  ROUNDUP(_xlfn.MINIFS('acorduri de mediu impaduriri'!$H$2:$H$1048576,'acorduri de mediu impaduriri'!$A$2:$A$1048576,$A2,'acorduri de mediu impaduriri'!$D$2:$D$1048576,"aprobat",'acorduri de mediu impaduriri'!$H$2:$H$1048576,"&lt;&gt;"),0)
)</f>
        <v>53</v>
      </c>
      <c r="H2" s="27">
        <f>IF(
  COUNTIFS('acorduri de mediu impaduriri'!$A$2:$A$1048576,$A2,'acorduri de mediu impaduriri'!$D$2:$D$1048576,"aprobat",'acorduri de mediu impaduriri'!$H$2:$H$1048576,"&lt;&gt;")=0,
  "",
  ROUNDUP(_xlfn.MAXIFS('acorduri de mediu impaduriri'!$H$2:$H$1048576,'acorduri de mediu impaduriri'!$A$2:$A$1048576,$A2,'acorduri de mediu impaduriri'!$D$2:$D$1048576,"aprobat",'acorduri de mediu impaduriri'!$H$2:$H$1048576,"&lt;&gt;"),0)
)</f>
        <v>205</v>
      </c>
      <c r="I2" s="28" t="str">
        <f>IF(
  COUNTIFS('acorduri de mediu impaduriri'!$A$2:$A$1048576,$A2,'acorduri de mediu impaduriri'!$D$2:$D$1048576,"aprobat",'acorduri de mediu impaduriri'!$J$2:$J$1048576,"&lt;="&amp;DATE(2023,12,31))=0,
  "",
  SUMIFS('acorduri de mediu impaduriri'!$C$2:$C$1048576,'acorduri de mediu impaduriri'!$A$2:$A$1048576,$A2,'acorduri de mediu impaduriri'!$D$2:$D$1048576,"aprobat",'acorduri de mediu impaduriri'!$J$2:$J$1048576,"&lt;="&amp;DATE(2023,12,31))
)</f>
        <v/>
      </c>
      <c r="J2" s="29" t="str">
        <f>IF(
  COUNTIFS('acorduri de mediu impaduriri'!$A$2:$A$1048576,$A2,'acorduri de mediu impaduriri'!$I$2:$I$1048576,"&lt;="&amp;DATE(2023,12,31),'acorduri de mediu impaduriri'!$J$2:$J$1048576,"&gt;"&amp;DATE(2023,12,31))
 +COUNTIFS('acorduri de mediu impaduriri'!$A$2:$A$1048576,$A2,'acorduri de mediu impaduriri'!$I$2:$I$1048576,"&lt;="&amp;DATE(2023,12,31),'acorduri de mediu impaduriri'!$K$2:$K$1048576,"&gt;"&amp;DATE(2023,12,31))
 +COUNTIFS('acorduri de mediu impaduriri'!$A$2:$A$1048576,$A2,'acorduri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impaduriri'!$A$2:$A$1048576,$A2,'acorduri de mediu impaduriri'!$I$2:$I$1048576,"&lt;="&amp;DATE(2023,12,31),'acorduri de mediu impaduriri'!$J$2:$J$1048576,"&gt;"&amp;DATE(2023,12,31))
  +SUMIFS('acorduri de mediu impaduriri'!$C$2:$C$1048576,'acorduri de mediu impaduriri'!$A$2:$A$1048576,$A2,'acorduri de mediu impaduriri'!$I$2:$I$1048576,"&lt;="&amp;DATE(2023,12,31),'acorduri de mediu impaduriri'!$K$2:$K$1048576,"&gt;"&amp;DATE(2023,12,31))
  +SUMIFS('acorduri de mediu impaduriri'!$C$2:$C$1048576,'acorduri de mediu impaduriri'!$A$2:$A$1048576,$A2,'acorduri de mediu impaduriri'!$I$2:$I$1048576,"&lt;="&amp;DATE(2023,12,31),'acorduri de mediu impaduriri'!$J$2:$J$1048576,"",'acorduri de mediu impaduriri'!$K$2:$K$1048576,"")
 ))</f>
        <v/>
      </c>
      <c r="K2" s="28">
        <f>IF(
  COUNTIFS('acorduri de mediu impaduriri'!$A$2:$A$1048576,$A2,'acorduri de mediu impaduriri'!$D$2:$D$1048576,"aprobat",'acorduri de mediu impaduriri'!$J$2:$J$1048576,"&lt;="&amp;DATE(2024,6,30))=0,
  "",
  SUMIFS('acorduri de mediu impaduriri'!$C$2:$C$1048576,'acorduri de mediu impaduriri'!$A$2:$A$1048576,$A2,'acorduri de mediu impaduriri'!$D$2:$D$1048576,"aprobat",'acorduri de mediu impaduriri'!$J$2:$J$1048576,"&lt;="&amp;DATE(2024,6,30))
)</f>
        <v>2.0341</v>
      </c>
      <c r="L2" s="29" t="str">
        <f>IF(
  COUNTIFS('acorduri de mediu impaduriri'!$A$2:$A$1048576,$A2,'acorduri de mediu impaduriri'!$I$2:$I$1048576,"&lt;="&amp;DATE(2024,6,30),'acorduri de mediu impaduriri'!$J$2:$J$1048576,"&gt;"&amp;DATE(2024,6,30))
 +COUNTIFS('acorduri de mediu impaduriri'!$A$2:$A$1048576,$A2,'acorduri de mediu impaduriri'!$I$2:$I$1048576,"&lt;="&amp;DATE(2024,6,30),'acorduri de mediu impaduriri'!$K$2:$K$1048576,"&gt;"&amp;DATE(2024,6,30))
 +COUNTIFS('acorduri de mediu impaduriri'!$A$2:$A$1048576,$A2,'acorduri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impaduriri'!$A$2:$A$1048576,$A2,'acorduri de mediu impaduriri'!$I$2:$I$1048576,"&lt;="&amp;DATE(2024,6,30),'acorduri de mediu impaduriri'!$J$2:$J$1048576,"&gt;"&amp;DATE(2024,6,30))
  +SUMIFS('acorduri de mediu impaduriri'!$C$2:$C$1048576,'acorduri de mediu impaduriri'!$A$2:$A$1048576,$A2,'acorduri de mediu impaduriri'!$I$2:$I$1048576,"&lt;="&amp;DATE(2024,6,30),'acorduri de mediu impaduriri'!$K$2:$K$1048576,"&gt;"&amp;DATE(2024,6,30))
  +SUMIFS('acorduri de mediu impaduriri'!$C$2:$C$1048576,'acorduri de mediu impaduriri'!$A$2:$A$1048576,$A2,'acorduri de mediu impaduriri'!$I$2:$I$1048576,"&lt;="&amp;DATE(2024,6,30),'acorduri de mediu impaduriri'!$J$2:$J$1048576,"",'acorduri de mediu impaduriri'!$K$2:$K$1048576,"")
 ))</f>
        <v/>
      </c>
      <c r="M2" s="28">
        <f>IF(
  COUNTIFS('acorduri de mediu impaduriri'!$A$2:$A$1048576,$A2,'acorduri de mediu impaduriri'!$D$2:$D$1048576,"aprobat",'acorduri de mediu impaduriri'!$J$2:$J$1048576,"&lt;="&amp;DATE(2024,12,31))=0,
  "",
  SUMIFS('acorduri de mediu impaduriri'!$C$2:$C$1048576,'acorduri de mediu impaduriri'!$A$2:$A$1048576,$A2,'acorduri de mediu impaduriri'!$D$2:$D$1048576,"aprobat",'acorduri de mediu impaduriri'!$J$2:$J$1048576,"&lt;="&amp;DATE(2024,12,31))
)</f>
        <v>2.0341</v>
      </c>
      <c r="N2" s="29">
        <f>IF(
  COUNTIFS('acorduri de mediu impaduriri'!$A$2:$A$1048576,$A2,'acorduri de mediu impaduriri'!$I$2:$I$1048576,"&lt;="&amp;DATE(2024,12,31),'acorduri de mediu impaduriri'!$J$2:$J$1048576,"&gt;"&amp;DATE(2024,12,31))
 +COUNTIFS('acorduri de mediu impaduriri'!$A$2:$A$1048576,$A2,'acorduri de mediu impaduriri'!$I$2:$I$1048576,"&lt;="&amp;DATE(2024,12,31),'acorduri de mediu impaduriri'!$K$2:$K$1048576,"&gt;"&amp;DATE(2024,12,31))
 +COUNTIFS('acorduri de mediu impaduriri'!$A$2:$A$1048576,$A2,'acorduri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impaduriri'!$A$2:$A$1048576,$A2,'acorduri de mediu impaduriri'!$I$2:$I$1048576,"&lt;="&amp;DATE(2024,12,31),'acorduri de mediu impaduriri'!$J$2:$J$1048576,"&gt;"&amp;DATE(2024,12,31))
  +SUMIFS('acorduri de mediu impaduriri'!$C$2:$C$1048576,'acorduri de mediu impaduriri'!$A$2:$A$1048576,$A2,'acorduri de mediu impaduriri'!$I$2:$I$1048576,"&lt;="&amp;DATE(2024,12,31),'acorduri de mediu impaduriri'!$K$2:$K$1048576,"&gt;"&amp;DATE(2024,12,31))
  +SUMIFS('acorduri de mediu impaduriri'!$C$2:$C$1048576,'acorduri de mediu impaduriri'!$A$2:$A$1048576,$A2,'acorduri de mediu impaduriri'!$I$2:$I$1048576,"&lt;="&amp;DATE(2024,12,31),'acorduri de mediu impaduriri'!$J$2:$J$1048576,"",'acorduri de mediu impaduriri'!$K$2:$K$1048576,"")
 ))</f>
        <v>22.631300000000003</v>
      </c>
      <c r="O2" s="28">
        <f>IF(
  COUNTIFS('acorduri de mediu impaduriri'!$A$2:$A$1048576,$A2,'acorduri de mediu impaduriri'!$D$2:$D$1048576,"aprobat",'acorduri de mediu impaduriri'!$J$2:$J$1048576,"&lt;="&amp;DATE(2025,6,30))=0,
  "",
  SUMIFS('acorduri de mediu impaduriri'!$C$2:$C$1048576,'acorduri de mediu impaduriri'!$A$2:$A$1048576,$A2,'acorduri de mediu impaduriri'!$D$2:$D$1048576,"aprobat",'acorduri de mediu impaduriri'!$J$2:$J$1048576,"&lt;="&amp;DATE(2025,6,30))
)</f>
        <v>24.665400000000002</v>
      </c>
      <c r="P2" s="29">
        <f>IF(
  COUNTIFS('acorduri de mediu impaduriri'!$A$2:$A$1048576,$A2,'acorduri de mediu impaduriri'!$I$2:$I$1048576,"&lt;="&amp;DATE(2025,6,30),'acorduri de mediu impaduriri'!$J$2:$J$1048576,"&gt;"&amp;DATE(2025,6,30))
 +COUNTIFS('acorduri de mediu impaduriri'!$A$2:$A$1048576,$A2,'acorduri de mediu impaduriri'!$I$2:$I$1048576,"&lt;="&amp;DATE(2025,6,30),'acorduri de mediu impaduriri'!$K$2:$K$1048576,"&gt;"&amp;DATE(2025,6,30))
 +COUNTIFS('acorduri de mediu impaduriri'!$A$2:$A$1048576,$A2,'acorduri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impaduriri'!$A$2:$A$1048576,$A2,'acorduri de mediu impaduriri'!$I$2:$I$1048576,"&lt;="&amp;DATE(2025,6,30),'acorduri de mediu impaduriri'!$J$2:$J$1048576,"&gt;"&amp;DATE(2025,6,30))
  +SUMIFS('acorduri de mediu impaduriri'!$C$2:$C$1048576,'acorduri de mediu impaduriri'!$A$2:$A$1048576,$A2,'acorduri de mediu impaduriri'!$I$2:$I$1048576,"&lt;="&amp;DATE(2025,6,30),'acorduri de mediu impaduriri'!$K$2:$K$1048576,"&gt;"&amp;DATE(2025,6,30))
  +SUMIFS('acorduri de mediu impaduriri'!$C$2:$C$1048576,'acorduri de mediu impaduriri'!$A$2:$A$1048576,$A2,'acorduri de mediu impaduriri'!$I$2:$I$1048576,"&lt;="&amp;DATE(2025,6,30),'acorduri de mediu impaduriri'!$J$2:$J$1048576,"",'acorduri de mediu impaduriri'!$K$2:$K$1048576,"")
 ))</f>
        <v>8.8000000000000007</v>
      </c>
      <c r="Q2" s="28">
        <f>IF(
  COUNTIFS('acorduri de mediu impaduriri'!$A$2:$A$1048576,$A2,'acorduri de mediu impaduriri'!$D$2:$D$1048576,"aprobat",'acorduri de mediu impaduriri'!$J$2:$J$1048576,"&lt;="&amp;DATE(2025,8,6))=0,
  "",
  SUMIFS('acorduri de mediu impaduriri'!$C$2:$C$1048576,'acorduri de mediu impaduriri'!$A$2:$A$1048576,$A2,'acorduri de mediu impaduriri'!$D$2:$D$1048576,"aprobat",'acorduri de mediu impaduriri'!$J$2:$J$1048576,"&lt;="&amp;DATE(2025,8,6))
)</f>
        <v>24.665400000000002</v>
      </c>
      <c r="R2" s="29">
        <f>IF(
  COUNTIFS('acorduri de mediu impaduriri'!$A$2:$A$1048576,$A2,'acorduri de mediu impaduriri'!$I$2:$I$1048576,"&lt;="&amp;DATE(2025,8,6),'acorduri de mediu impaduriri'!$J$2:$J$1048576,"&gt;"&amp;DATE(2025,8,6))
 +COUNTIFS('acorduri de mediu impaduriri'!$A$2:$A$1048576,$A2,'acorduri de mediu impaduriri'!$I$2:$I$1048576,"&lt;="&amp;DATE(2025,8,6),'acorduri de mediu impaduriri'!$K$2:$K$1048576,"&gt;"&amp;DATE(2025,8,6))
 +COUNTIFS('acorduri de mediu impaduriri'!$A$2:$A$1048576,$A2,'acorduri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impaduriri'!$A$2:$A$1048576,$A2,'acorduri de mediu impaduriri'!$I$2:$I$1048576,"&lt;="&amp;DATE(2025,8,6),'acorduri de mediu impaduriri'!$J$2:$J$1048576,"&gt;"&amp;DATE(2025,8,6))
  +SUMIFS('acorduri de mediu impaduriri'!$C$2:$C$1048576,'acorduri de mediu impaduriri'!$A$2:$A$1048576,$A2,'acorduri de mediu impaduriri'!$I$2:$I$1048576,"&lt;="&amp;DATE(2025,8,6),'acorduri de mediu impaduriri'!$K$2:$K$1048576,"&gt;"&amp;DATE(2025,8,6))
  +SUMIFS('acorduri de mediu impaduriri'!$C$2:$C$1048576,'acorduri de mediu impaduriri'!$A$2:$A$1048576,$A2,'acorduri de mediu impaduriri'!$I$2:$I$1048576,"&lt;="&amp;DATE(2025,8,6),'acorduri de mediu impaduriri'!$J$2:$J$1048576,"",'acorduri de mediu impaduriri'!$K$2:$K$1048576,"")
 ))</f>
        <v>8.8000000000000007</v>
      </c>
      <c r="S2" s="42">
        <f>IF(
  COUNTIFS('acorduri de mediu impaduriri'!$A$2:$A$1048576,$A2,'acorduri de mediu impaduriri'!$D$2:$D$1048576,"aprobat",'acorduri de mediu impaduriri'!$J$2:$J$1048576,"&lt;="&amp;DATE(2025,7,30))=0,
  "",
  SUMIFS('acorduri de mediu impaduriri'!$C$2:$C$1048576,'acorduri de mediu impaduriri'!$A$2:$A$1048576,$A2,'acorduri de mediu impaduriri'!$D$2:$D$1048576,"aprobat",'acorduri de mediu impaduriri'!$J$2:$J$1048576,"&lt;="&amp;DATE(2025,7,30))
)</f>
        <v>24.665400000000002</v>
      </c>
    </row>
    <row r="3" spans="1:19" ht="18" customHeight="1" x14ac:dyDescent="0.35">
      <c r="A3" s="24" t="str">
        <f>nomenclatoare!A3</f>
        <v>Arad</v>
      </c>
      <c r="B3" s="25" t="s">
        <v>44</v>
      </c>
      <c r="C3" s="26">
        <f>IF(
  COUNTIFS('acorduri de mediu impaduriri'!$A$2:$A$3002,$A3,'acorduri de mediu impaduriri'!$D$2:$D$3002,"aprobat",'acorduri de mediu impaduriri'!$J$2:$J$3002,"&lt;="&amp;DATE(VALUE(RIGHT(TRIM($B3),4)),VALUE(MID(TRIM($B3),4,2)),VALUE(LEFT(TRIM($B3),2))))=0,
  "",
  SUMIFS('acorduri de mediu impaduriri'!$C$2:$C$3002,'acorduri de mediu impaduriri'!$A$2:$A$3002,$A3,'acorduri de mediu impaduriri'!$D$2:$D$3002,"aprobat",'acorduri de mediu impaduriri'!$J$2:$J$3002,"&lt;="&amp;DATE(VALUE(RIGHT(TRIM($B3),4)),VALUE(MID(TRIM($B3),4,2)),VALUE(LEFT(TRIM($B3),2))))
)</f>
        <v>1915.3922000000009</v>
      </c>
      <c r="D3" s="26">
        <f>IF(
  COUNTIFS('acorduri de mediu impaduriri'!$A$2:$A$3002,$A3,'acorduri de mediu impaduriri'!$I$2:$I$3002,"&lt;="&amp;DATE(VALUE(RIGHT(TRIM($B3),4)),VALUE(MID(TRIM($B3),4,2)),VALUE(LEFT(TRIM($B3),2))),'acorduri de mediu impaduriri'!$J$2:$J$3002,"&gt;"&amp;DATE(VALUE(RIGHT(TRIM($B3),4)),VALUE(MID(TRIM($B3),4,2)),VALUE(LEFT(TRIM($B3),2))))
 +COUNTIFS('acorduri de mediu impaduriri'!$A$2:$A$3002,$A3,'acorduri de mediu impaduriri'!$I$2:$I$3002,"&lt;="&amp;DATE(VALUE(RIGHT(TRIM($B3),4)),VALUE(MID(TRIM($B3),4,2)),VALUE(LEFT(TRIM($B3),2))),'acorduri de mediu impaduriri'!$K$2:$K$3002,"&gt;"&amp;DATE(VALUE(RIGHT(TRIM($B3),4)),VALUE(MID(TRIM($B3),4,2)),VALUE(LEFT(TRIM($B3),2))))
 +COUNTIFS('acorduri de mediu impaduriri'!$A$2:$A$3002,$A3,'acorduri de mediu impaduriri'!$I$2:$I$3002,"&lt;="&amp;DATE(VALUE(RIGHT(TRIM($B3),4)),VALUE(MID(TRIM($B3),4,2)),VALUE(LEFT(TRIM($B3),2))),'acorduri de mediu impaduriri'!$J$2:$J$3002,"",'acorduri de mediu impaduriri'!$K$2:$K$3002,"")
 =0,
 "",
 MAX(0,
   SUMIFS('acorduri de mediu impaduriri'!$C$2:$C$3002,'acorduri de mediu impaduriri'!$A$2:$A$3002,$A3,'acorduri de mediu impaduriri'!$I$2:$I$3002,"&lt;="&amp;DATE(VALUE(RIGHT(TRIM($B3),4)),VALUE(MID(TRIM($B3),4,2)),VALUE(LEFT(TRIM($B3),2))),'acorduri de mediu impaduriri'!$J$2:$J$3002,"&gt;"&amp;DATE(VALUE(RIGHT(TRIM($B3),4)),VALUE(MID(TRIM($B3),4,2)),VALUE(LEFT(TRIM($B3),2))))
  +SUMIFS('acorduri de mediu impaduriri'!$C$2:$C$3002,'acorduri de mediu impaduriri'!$A$2:$A$3002,$A3,'acorduri de mediu impaduriri'!$I$2:$I$3002,"&lt;="&amp;DATE(VALUE(RIGHT(TRIM($B3),4)),VALUE(MID(TRIM($B3),4,2)),VALUE(LEFT(TRIM($B3),2))),'acorduri de mediu impaduriri'!$K$2:$K$3002,"&gt;"&amp;DATE(VALUE(RIGHT(TRIM($B3),4)),VALUE(MID(TRIM($B3),4,2)),VALUE(LEFT(TRIM($B3),2))))
  +SUMIFS('acorduri de mediu impaduriri'!$C$2:$C$3002,'acorduri de mediu impaduriri'!$A$2:$A$3002,$A3,'acorduri de mediu impaduriri'!$I$2:$I$3002,"&lt;="&amp;DATE(VALUE(RIGHT(TRIM($B3),4)),VALUE(MID(TRIM($B3),4,2)),VALUE(LEFT(TRIM($B3),2))),'acorduri de mediu impaduriri'!$J$2:$J$3002,"",'acorduri de mediu impaduriri'!$K$2:$K$3002,"")
 )
)</f>
        <v>904.98580000000004</v>
      </c>
      <c r="E3" s="26" t="s">
        <v>660</v>
      </c>
      <c r="F3" s="27">
        <f>IF(
  COUNTIFS('acorduri de mediu impaduriri'!$A$2:$A$1048576,$A3,'acorduri de mediu impaduriri'!$D$2:$D$1048576,"aprobat",'acorduri de mediu impaduriri'!$H$2:$H$1048576,"&lt;&gt;")=0,
  "",
  ROUNDUP(AVERAGEIFS('acorduri de mediu impaduriri'!$H$2:$H$1048576,'acorduri de mediu impaduriri'!$A$2:$A$1048576,$A3,'acorduri de mediu impaduriri'!$D$2:$D$1048576,"aprobat",'acorduri de mediu impaduriri'!$H$2:$H$1048576,"&lt;&gt;"),0)
)</f>
        <v>106</v>
      </c>
      <c r="G3" s="27">
        <f>IF(
  COUNTIFS('acorduri de mediu impaduriri'!$A$2:$A$1048576,$A3,'acorduri de mediu impaduriri'!$D$2:$D$1048576,"aprobat",'acorduri de mediu impaduriri'!$H$2:$H$1048576,"&lt;&gt;")=0,
  "",
  ROUNDUP(_xlfn.MINIFS('acorduri de mediu impaduriri'!$H$2:$H$1048576,'acorduri de mediu impaduriri'!$A$2:$A$1048576,$A3,'acorduri de mediu impaduriri'!$D$2:$D$1048576,"aprobat",'acorduri de mediu impaduriri'!$H$2:$H$1048576,"&lt;&gt;"),0)
)</f>
        <v>-127</v>
      </c>
      <c r="H3" s="27">
        <f>IF(
  COUNTIFS('acorduri de mediu impaduriri'!$A$2:$A$1048576,$A3,'acorduri de mediu impaduriri'!$D$2:$D$1048576,"aprobat",'acorduri de mediu impaduriri'!$H$2:$H$1048576,"&lt;&gt;")=0,
  "",
  ROUNDUP(_xlfn.MAXIFS('acorduri de mediu impaduriri'!$H$2:$H$1048576,'acorduri de mediu impaduriri'!$A$2:$A$1048576,$A3,'acorduri de mediu impaduriri'!$D$2:$D$1048576,"aprobat",'acorduri de mediu impaduriri'!$H$2:$H$1048576,"&lt;&gt;"),0)
)</f>
        <v>238</v>
      </c>
      <c r="I3" s="28">
        <f>IF(
  COUNTIFS('acorduri de mediu impaduriri'!$A$2:$A$1048576,$A3,'acorduri de mediu impaduriri'!$D$2:$D$1048576,"aprobat",'acorduri de mediu impaduriri'!$J$2:$J$1048576,"&lt;="&amp;DATE(2023,12,31))=0,
  "",
  SUMIFS('acorduri de mediu impaduriri'!$C$2:$C$1048576,'acorduri de mediu impaduriri'!$A$2:$A$1048576,$A3,'acorduri de mediu impaduriri'!$D$2:$D$1048576,"aprobat",'acorduri de mediu impaduriri'!$J$2:$J$1048576,"&lt;="&amp;DATE(2023,12,31))
)</f>
        <v>61.867500000000007</v>
      </c>
      <c r="J3" s="29" t="str">
        <f>IF(
  COUNTIFS('acorduri de mediu impaduriri'!$A$2:$A$1048576,$A3,'acorduri de mediu impaduriri'!$I$2:$I$1048576,"&lt;="&amp;DATE(2023,12,31),'acorduri de mediu impaduriri'!$J$2:$J$1048576,"&gt;"&amp;DATE(2023,12,31))
 +COUNTIFS('acorduri de mediu impaduriri'!$A$2:$A$1048576,$A3,'acorduri de mediu impaduriri'!$I$2:$I$1048576,"&lt;="&amp;DATE(2023,12,31),'acorduri de mediu impaduriri'!$K$2:$K$1048576,"&gt;"&amp;DATE(2023,12,31))
 +COUNTIFS('acorduri de mediu impaduriri'!$A$2:$A$1048576,$A3,'acorduri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impaduriri'!$A$2:$A$1048576,$A3,'acorduri de mediu impaduriri'!$I$2:$I$1048576,"&lt;="&amp;DATE(2023,12,31),'acorduri de mediu impaduriri'!$J$2:$J$1048576,"&gt;"&amp;DATE(2023,12,31))
  +SUMIFS('acorduri de mediu impaduriri'!$C$2:$C$1048576,'acorduri de mediu impaduriri'!$A$2:$A$1048576,$A3,'acorduri de mediu impaduriri'!$I$2:$I$1048576,"&lt;="&amp;DATE(2023,12,31),'acorduri de mediu impaduriri'!$K$2:$K$1048576,"&gt;"&amp;DATE(2023,12,31))
  +SUMIFS('acorduri de mediu impaduriri'!$C$2:$C$1048576,'acorduri de mediu impaduriri'!$A$2:$A$1048576,$A3,'acorduri de mediu impaduriri'!$I$2:$I$1048576,"&lt;="&amp;DATE(2023,12,31),'acorduri de mediu impaduriri'!$J$2:$J$1048576,"",'acorduri de mediu impaduriri'!$K$2:$K$1048576,"")
 ))</f>
        <v/>
      </c>
      <c r="K3" s="28">
        <f>IF(
  COUNTIFS('acorduri de mediu impaduriri'!$A$2:$A$1048576,$A3,'acorduri de mediu impaduriri'!$D$2:$D$1048576,"aprobat",'acorduri de mediu impaduriri'!$J$2:$J$1048576,"&lt;="&amp;DATE(2024,6,30))=0,
  "",
  SUMIFS('acorduri de mediu impaduriri'!$C$2:$C$1048576,'acorduri de mediu impaduriri'!$A$2:$A$1048576,$A3,'acorduri de mediu impaduriri'!$D$2:$D$1048576,"aprobat",'acorduri de mediu impaduriri'!$J$2:$J$1048576,"&lt;="&amp;DATE(2024,6,30))
)</f>
        <v>165.20750000000001</v>
      </c>
      <c r="L3" s="29">
        <f>IF(
  COUNTIFS('acorduri de mediu impaduriri'!$A$2:$A$1048576,$A3,'acorduri de mediu impaduriri'!$I$2:$I$1048576,"&lt;="&amp;DATE(2024,6,30),'acorduri de mediu impaduriri'!$J$2:$J$1048576,"&gt;"&amp;DATE(2024,6,30))
 +COUNTIFS('acorduri de mediu impaduriri'!$A$2:$A$1048576,$A3,'acorduri de mediu impaduriri'!$I$2:$I$1048576,"&lt;="&amp;DATE(2024,6,30),'acorduri de mediu impaduriri'!$K$2:$K$1048576,"&gt;"&amp;DATE(2024,6,30))
 +COUNTIFS('acorduri de mediu impaduriri'!$A$2:$A$1048576,$A3,'acorduri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impaduriri'!$A$2:$A$1048576,$A3,'acorduri de mediu impaduriri'!$I$2:$I$1048576,"&lt;="&amp;DATE(2024,6,30),'acorduri de mediu impaduriri'!$J$2:$J$1048576,"&gt;"&amp;DATE(2024,6,30))
  +SUMIFS('acorduri de mediu impaduriri'!$C$2:$C$1048576,'acorduri de mediu impaduriri'!$A$2:$A$1048576,$A3,'acorduri de mediu impaduriri'!$I$2:$I$1048576,"&lt;="&amp;DATE(2024,6,30),'acorduri de mediu impaduriri'!$K$2:$K$1048576,"&gt;"&amp;DATE(2024,6,30))
  +SUMIFS('acorduri de mediu impaduriri'!$C$2:$C$1048576,'acorduri de mediu impaduriri'!$A$2:$A$1048576,$A3,'acorduri de mediu impaduriri'!$I$2:$I$1048576,"&lt;="&amp;DATE(2024,6,30),'acorduri de mediu impaduriri'!$J$2:$J$1048576,"",'acorduri de mediu impaduriri'!$K$2:$K$1048576,"")
 ))</f>
        <v>439.35449999999997</v>
      </c>
      <c r="M3" s="28">
        <f>IF(
  COUNTIFS('acorduri de mediu impaduriri'!$A$2:$A$1048576,$A3,'acorduri de mediu impaduriri'!$D$2:$D$1048576,"aprobat",'acorduri de mediu impaduriri'!$J$2:$J$1048576,"&lt;="&amp;DATE(2024,12,31))=0,
  "",
  SUMIFS('acorduri de mediu impaduriri'!$C$2:$C$1048576,'acorduri de mediu impaduriri'!$A$2:$A$1048576,$A3,'acorduri de mediu impaduriri'!$D$2:$D$1048576,"aprobat",'acorduri de mediu impaduriri'!$J$2:$J$1048576,"&lt;="&amp;DATE(2024,12,31))
)</f>
        <v>687.26530000000002</v>
      </c>
      <c r="N3" s="29">
        <f>IF(
  COUNTIFS('acorduri de mediu impaduriri'!$A$2:$A$1048576,$A3,'acorduri de mediu impaduriri'!$I$2:$I$1048576,"&lt;="&amp;DATE(2024,12,31),'acorduri de mediu impaduriri'!$J$2:$J$1048576,"&gt;"&amp;DATE(2024,12,31))
 +COUNTIFS('acorduri de mediu impaduriri'!$A$2:$A$1048576,$A3,'acorduri de mediu impaduriri'!$I$2:$I$1048576,"&lt;="&amp;DATE(2024,12,31),'acorduri de mediu impaduriri'!$K$2:$K$1048576,"&gt;"&amp;DATE(2024,12,31))
 +COUNTIFS('acorduri de mediu impaduriri'!$A$2:$A$1048576,$A3,'acorduri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impaduriri'!$A$2:$A$1048576,$A3,'acorduri de mediu impaduriri'!$I$2:$I$1048576,"&lt;="&amp;DATE(2024,12,31),'acorduri de mediu impaduriri'!$J$2:$J$1048576,"&gt;"&amp;DATE(2024,12,31))
  +SUMIFS('acorduri de mediu impaduriri'!$C$2:$C$1048576,'acorduri de mediu impaduriri'!$A$2:$A$1048576,$A3,'acorduri de mediu impaduriri'!$I$2:$I$1048576,"&lt;="&amp;DATE(2024,12,31),'acorduri de mediu impaduriri'!$K$2:$K$1048576,"&gt;"&amp;DATE(2024,12,31))
  +SUMIFS('acorduri de mediu impaduriri'!$C$2:$C$1048576,'acorduri de mediu impaduriri'!$A$2:$A$1048576,$A3,'acorduri de mediu impaduriri'!$I$2:$I$1048576,"&lt;="&amp;DATE(2024,12,31),'acorduri de mediu impaduriri'!$J$2:$J$1048576,"",'acorduri de mediu impaduriri'!$K$2:$K$1048576,"")
 ))</f>
        <v>396.709</v>
      </c>
      <c r="O3" s="28">
        <f>IF(
  COUNTIFS('acorduri de mediu impaduriri'!$A$2:$A$1048576,$A3,'acorduri de mediu impaduriri'!$D$2:$D$1048576,"aprobat",'acorduri de mediu impaduriri'!$J$2:$J$1048576,"&lt;="&amp;DATE(2025,6,30))=0,
  "",
  SUMIFS('acorduri de mediu impaduriri'!$C$2:$C$1048576,'acorduri de mediu impaduriri'!$A$2:$A$1048576,$A3,'acorduri de mediu impaduriri'!$D$2:$D$1048576,"aprobat",'acorduri de mediu impaduriri'!$J$2:$J$1048576,"&lt;="&amp;DATE(2025,6,30))
)</f>
        <v>1301.6767000000002</v>
      </c>
      <c r="P3" s="29">
        <f>IF(
  COUNTIFS('acorduri de mediu impaduriri'!$A$2:$A$1048576,$A3,'acorduri de mediu impaduriri'!$I$2:$I$1048576,"&lt;="&amp;DATE(2025,6,30),'acorduri de mediu impaduriri'!$J$2:$J$1048576,"&gt;"&amp;DATE(2025,6,30))
 +COUNTIFS('acorduri de mediu impaduriri'!$A$2:$A$1048576,$A3,'acorduri de mediu impaduriri'!$I$2:$I$1048576,"&lt;="&amp;DATE(2025,6,30),'acorduri de mediu impaduriri'!$K$2:$K$1048576,"&gt;"&amp;DATE(2025,6,30))
 +COUNTIFS('acorduri de mediu impaduriri'!$A$2:$A$1048576,$A3,'acorduri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impaduriri'!$A$2:$A$1048576,$A3,'acorduri de mediu impaduriri'!$I$2:$I$1048576,"&lt;="&amp;DATE(2025,6,30),'acorduri de mediu impaduriri'!$J$2:$J$1048576,"&gt;"&amp;DATE(2025,6,30))
  +SUMIFS('acorduri de mediu impaduriri'!$C$2:$C$1048576,'acorduri de mediu impaduriri'!$A$2:$A$1048576,$A3,'acorduri de mediu impaduriri'!$I$2:$I$1048576,"&lt;="&amp;DATE(2025,6,30),'acorduri de mediu impaduriri'!$K$2:$K$1048576,"&gt;"&amp;DATE(2025,6,30))
  +SUMIFS('acorduri de mediu impaduriri'!$C$2:$C$1048576,'acorduri de mediu impaduriri'!$A$2:$A$1048576,$A3,'acorduri de mediu impaduriri'!$I$2:$I$1048576,"&lt;="&amp;DATE(2025,6,30),'acorduri de mediu impaduriri'!$J$2:$J$1048576,"",'acorduri de mediu impaduriri'!$K$2:$K$1048576,"")
 ))</f>
        <v>1271.8722</v>
      </c>
      <c r="Q3" s="28">
        <f>IF(
  COUNTIFS('acorduri de mediu impaduriri'!$A$2:$A$1048576,$A3,'acorduri de mediu impaduriri'!$D$2:$D$1048576,"aprobat",'acorduri de mediu impaduriri'!$J$2:$J$1048576,"&lt;="&amp;DATE(2025,8,6))=0,
  "",
  SUMIFS('acorduri de mediu impaduriri'!$C$2:$C$1048576,'acorduri de mediu impaduriri'!$A$2:$A$1048576,$A3,'acorduri de mediu impaduriri'!$D$2:$D$1048576,"aprobat",'acorduri de mediu impaduriri'!$J$2:$J$1048576,"&lt;="&amp;DATE(2025,8,6))
)</f>
        <v>1842.4917000000007</v>
      </c>
      <c r="R3" s="29">
        <f>IF(
  COUNTIFS('acorduri de mediu impaduriri'!$A$2:$A$1048576,$A3,'acorduri de mediu impaduriri'!$I$2:$I$1048576,"&lt;="&amp;DATE(2025,8,6),'acorduri de mediu impaduriri'!$J$2:$J$1048576,"&gt;"&amp;DATE(2025,8,6))
 +COUNTIFS('acorduri de mediu impaduriri'!$A$2:$A$1048576,$A3,'acorduri de mediu impaduriri'!$I$2:$I$1048576,"&lt;="&amp;DATE(2025,8,6),'acorduri de mediu impaduriri'!$K$2:$K$1048576,"&gt;"&amp;DATE(2025,8,6))
 +COUNTIFS('acorduri de mediu impaduriri'!$A$2:$A$1048576,$A3,'acorduri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impaduriri'!$A$2:$A$1048576,$A3,'acorduri de mediu impaduriri'!$I$2:$I$1048576,"&lt;="&amp;DATE(2025,8,6),'acorduri de mediu impaduriri'!$J$2:$J$1048576,"&gt;"&amp;DATE(2025,8,6))
  +SUMIFS('acorduri de mediu impaduriri'!$C$2:$C$1048576,'acorduri de mediu impaduriri'!$A$2:$A$1048576,$A3,'acorduri de mediu impaduriri'!$I$2:$I$1048576,"&lt;="&amp;DATE(2025,8,6),'acorduri de mediu impaduriri'!$K$2:$K$1048576,"&gt;"&amp;DATE(2025,8,6))
  +SUMIFS('acorduri de mediu impaduriri'!$C$2:$C$1048576,'acorduri de mediu impaduriri'!$A$2:$A$1048576,$A3,'acorduri de mediu impaduriri'!$I$2:$I$1048576,"&lt;="&amp;DATE(2025,8,6),'acorduri de mediu impaduriri'!$J$2:$J$1048576,"",'acorduri de mediu impaduriri'!$K$2:$K$1048576,"")
 ))</f>
        <v>977.88630000000001</v>
      </c>
      <c r="S3" s="42">
        <f>IF(
  COUNTIFS('acorduri de mediu impaduriri'!$A$2:$A$1048576,$A3,'acorduri de mediu impaduriri'!$D$2:$D$1048576,"aprobat",'acorduri de mediu impaduriri'!$J$2:$J$1048576,"&lt;="&amp;DATE(2025,7,30))=0,
  "",
  SUMIFS('acorduri de mediu impaduriri'!$C$2:$C$1048576,'acorduri de mediu impaduriri'!$A$2:$A$1048576,$A3,'acorduri de mediu impaduriri'!$D$2:$D$1048576,"aprobat",'acorduri de mediu impaduriri'!$J$2:$J$1048576,"&lt;="&amp;DATE(2025,7,30))
)</f>
        <v>1778.4064000000005</v>
      </c>
    </row>
    <row r="4" spans="1:19" ht="18" customHeight="1" x14ac:dyDescent="0.35">
      <c r="A4" s="24" t="str">
        <f>nomenclatoare!A4</f>
        <v>Argeș</v>
      </c>
      <c r="B4" s="25" t="s">
        <v>39</v>
      </c>
      <c r="C4" s="26">
        <f>IF(
  COUNTIFS('acorduri de mediu impaduriri'!$A$2:$A$3002,$A4,'acorduri de mediu impaduriri'!$D$2:$D$3002,"aprobat",'acorduri de mediu impaduriri'!$J$2:$J$3002,"&lt;="&amp;DATE(VALUE(RIGHT(TRIM($B4),4)),VALUE(MID(TRIM($B4),4,2)),VALUE(LEFT(TRIM($B4),2))))=0,
  "",
  SUMIFS('acorduri de mediu impaduriri'!$C$2:$C$3002,'acorduri de mediu impaduriri'!$A$2:$A$3002,$A4,'acorduri de mediu impaduriri'!$D$2:$D$3002,"aprobat",'acorduri de mediu impaduriri'!$J$2:$J$3002,"&lt;="&amp;DATE(VALUE(RIGHT(TRIM($B4),4)),VALUE(MID(TRIM($B4),4,2)),VALUE(LEFT(TRIM($B4),2))))
)</f>
        <v>185.64959999999996</v>
      </c>
      <c r="D4" s="26">
        <f>IF(
  COUNTIFS('acorduri de mediu impaduriri'!$A$2:$A$3002,$A4,'acorduri de mediu impaduriri'!$I$2:$I$3002,"&lt;="&amp;DATE(VALUE(RIGHT(TRIM($B4),4)),VALUE(MID(TRIM($B4),4,2)),VALUE(LEFT(TRIM($B4),2))),'acorduri de mediu impaduriri'!$J$2:$J$3002,"&gt;"&amp;DATE(VALUE(RIGHT(TRIM($B4),4)),VALUE(MID(TRIM($B4),4,2)),VALUE(LEFT(TRIM($B4),2))))
 +COUNTIFS('acorduri de mediu impaduriri'!$A$2:$A$3002,$A4,'acorduri de mediu impaduriri'!$I$2:$I$3002,"&lt;="&amp;DATE(VALUE(RIGHT(TRIM($B4),4)),VALUE(MID(TRIM($B4),4,2)),VALUE(LEFT(TRIM($B4),2))),'acorduri de mediu impaduriri'!$K$2:$K$3002,"&gt;"&amp;DATE(VALUE(RIGHT(TRIM($B4),4)),VALUE(MID(TRIM($B4),4,2)),VALUE(LEFT(TRIM($B4),2))))
 +COUNTIFS('acorduri de mediu impaduriri'!$A$2:$A$3002,$A4,'acorduri de mediu impaduriri'!$I$2:$I$3002,"&lt;="&amp;DATE(VALUE(RIGHT(TRIM($B4),4)),VALUE(MID(TRIM($B4),4,2)),VALUE(LEFT(TRIM($B4),2))),'acorduri de mediu impaduriri'!$J$2:$J$3002,"",'acorduri de mediu impaduriri'!$K$2:$K$3002,"")
 =0,
 "",
 MAX(0,
   SUMIFS('acorduri de mediu impaduriri'!$C$2:$C$3002,'acorduri de mediu impaduriri'!$A$2:$A$3002,$A4,'acorduri de mediu impaduriri'!$I$2:$I$3002,"&lt;="&amp;DATE(VALUE(RIGHT(TRIM($B4),4)),VALUE(MID(TRIM($B4),4,2)),VALUE(LEFT(TRIM($B4),2))),'acorduri de mediu impaduriri'!$J$2:$J$3002,"&gt;"&amp;DATE(VALUE(RIGHT(TRIM($B4),4)),VALUE(MID(TRIM($B4),4,2)),VALUE(LEFT(TRIM($B4),2))))
  +SUMIFS('acorduri de mediu impaduriri'!$C$2:$C$3002,'acorduri de mediu impaduriri'!$A$2:$A$3002,$A4,'acorduri de mediu impaduriri'!$I$2:$I$3002,"&lt;="&amp;DATE(VALUE(RIGHT(TRIM($B4),4)),VALUE(MID(TRIM($B4),4,2)),VALUE(LEFT(TRIM($B4),2))),'acorduri de mediu impaduriri'!$K$2:$K$3002,"&gt;"&amp;DATE(VALUE(RIGHT(TRIM($B4),4)),VALUE(MID(TRIM($B4),4,2)),VALUE(LEFT(TRIM($B4),2))))
  +SUMIFS('acorduri de mediu impaduriri'!$C$2:$C$3002,'acorduri de mediu impaduriri'!$A$2:$A$3002,$A4,'acorduri de mediu impaduriri'!$I$2:$I$3002,"&lt;="&amp;DATE(VALUE(RIGHT(TRIM($B4),4)),VALUE(MID(TRIM($B4),4,2)),VALUE(LEFT(TRIM($B4),2))),'acorduri de mediu impaduriri'!$J$2:$J$3002,"",'acorduri de mediu impaduriri'!$K$2:$K$3002,"")
 )
)</f>
        <v>125.31229999999999</v>
      </c>
      <c r="E4" s="26" t="str">
        <f>IF(
  COUNTIFS('acorduri de mediu impaduriri'!$A$2:$A$1048576,$A4,'acorduri de mediu impaduriri'!$D$2:$D$1048576,"respins",'acorduri de mediu impaduriri'!$K$2:$K$1048576,"&lt;="&amp;DATE(VALUE(RIGHT(TRIM($B4),4)),VALUE(MID(TRIM($B4),4,2)),VALUE(LEFT(TRIM($B4),2))))=0,
  "",
  SUMIFS('acorduri de mediu impaduriri'!$C$2:$C$1048576,'acorduri de mediu impaduriri'!$A$2:$A$1048576,$A4,'acorduri de mediu impaduriri'!$D$2:$D$1048576,"respins",'acorduri de mediu impaduriri'!$K$2:$K$1048576,"&lt;="&amp;DATE(VALUE(RIGHT(TRIM($B4),4)),VALUE(MID(TRIM($B4),4,2)),VALUE(LEFT(TRIM($B4),2))))
)</f>
        <v/>
      </c>
      <c r="F4" s="27">
        <f>IF(
  COUNTIFS('acorduri de mediu impaduriri'!$A$2:$A$1048576,$A4,'acorduri de mediu impaduriri'!$D$2:$D$1048576,"aprobat",'acorduri de mediu impaduriri'!$H$2:$H$1048576,"&lt;&gt;")=0,
  "",
  ROUNDUP(AVERAGEIFS('acorduri de mediu impaduriri'!$H$2:$H$1048576,'acorduri de mediu impaduriri'!$A$2:$A$1048576,$A4,'acorduri de mediu impaduriri'!$D$2:$D$1048576,"aprobat",'acorduri de mediu impaduriri'!$H$2:$H$1048576,"&lt;&gt;"),0)
)</f>
        <v>142</v>
      </c>
      <c r="G4" s="27">
        <f>IF(
  COUNTIFS('acorduri de mediu impaduriri'!$A$2:$A$1048576,$A4,'acorduri de mediu impaduriri'!$D$2:$D$1048576,"aprobat",'acorduri de mediu impaduriri'!$H$2:$H$1048576,"&lt;&gt;")=0,
  "",
  ROUNDUP(_xlfn.MINIFS('acorduri de mediu impaduriri'!$H$2:$H$1048576,'acorduri de mediu impaduriri'!$A$2:$A$1048576,$A4,'acorduri de mediu impaduriri'!$D$2:$D$1048576,"aprobat",'acorduri de mediu impaduriri'!$H$2:$H$1048576,"&lt;&gt;"),0)
)</f>
        <v>44</v>
      </c>
      <c r="H4" s="27">
        <f>IF(
  COUNTIFS('acorduri de mediu impaduriri'!$A$2:$A$1048576,$A4,'acorduri de mediu impaduriri'!$D$2:$D$1048576,"aprobat",'acorduri de mediu impaduriri'!$H$2:$H$1048576,"&lt;&gt;")=0,
  "",
  ROUNDUP(_xlfn.MAXIFS('acorduri de mediu impaduriri'!$H$2:$H$1048576,'acorduri de mediu impaduriri'!$A$2:$A$1048576,$A4,'acorduri de mediu impaduriri'!$D$2:$D$1048576,"aprobat",'acorduri de mediu impaduriri'!$H$2:$H$1048576,"&lt;&gt;"),0)
)</f>
        <v>469</v>
      </c>
      <c r="I4" s="28" t="str">
        <f>IF(
  COUNTIFS('acorduri de mediu impaduriri'!$A$2:$A$1048576,$A4,'acorduri de mediu impaduriri'!$D$2:$D$1048576,"aprobat",'acorduri de mediu impaduriri'!$J$2:$J$1048576,"&lt;="&amp;DATE(2023,12,31))=0,
  "",
  SUMIFS('acorduri de mediu impaduriri'!$C$2:$C$1048576,'acorduri de mediu impaduriri'!$A$2:$A$1048576,$A4,'acorduri de mediu impaduriri'!$D$2:$D$1048576,"aprobat",'acorduri de mediu impaduriri'!$J$2:$J$1048576,"&lt;="&amp;DATE(2023,12,31))
)</f>
        <v/>
      </c>
      <c r="J4" s="29" t="str">
        <f>IF(
  COUNTIFS('acorduri de mediu impaduriri'!$A$2:$A$1048576,$A4,'acorduri de mediu impaduriri'!$I$2:$I$1048576,"&lt;="&amp;DATE(2023,12,31),'acorduri de mediu impaduriri'!$J$2:$J$1048576,"&gt;"&amp;DATE(2023,12,31))
 +COUNTIFS('acorduri de mediu impaduriri'!$A$2:$A$1048576,$A4,'acorduri de mediu impaduriri'!$I$2:$I$1048576,"&lt;="&amp;DATE(2023,12,31),'acorduri de mediu impaduriri'!$K$2:$K$1048576,"&gt;"&amp;DATE(2023,12,31))
 +COUNTIFS('acorduri de mediu impaduriri'!$A$2:$A$1048576,$A4,'acorduri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impaduriri'!$A$2:$A$1048576,$A4,'acorduri de mediu impaduriri'!$I$2:$I$1048576,"&lt;="&amp;DATE(2023,12,31),'acorduri de mediu impaduriri'!$J$2:$J$1048576,"&gt;"&amp;DATE(2023,12,31))
  +SUMIFS('acorduri de mediu impaduriri'!$C$2:$C$1048576,'acorduri de mediu impaduriri'!$A$2:$A$1048576,$A4,'acorduri de mediu impaduriri'!$I$2:$I$1048576,"&lt;="&amp;DATE(2023,12,31),'acorduri de mediu impaduriri'!$K$2:$K$1048576,"&gt;"&amp;DATE(2023,12,31))
  +SUMIFS('acorduri de mediu impaduriri'!$C$2:$C$1048576,'acorduri de mediu impaduriri'!$A$2:$A$1048576,$A4,'acorduri de mediu impaduriri'!$I$2:$I$1048576,"&lt;="&amp;DATE(2023,12,31),'acorduri de mediu impaduriri'!$J$2:$J$1048576,"",'acorduri de mediu impaduriri'!$K$2:$K$1048576,"")
 ))</f>
        <v/>
      </c>
      <c r="K4" s="28">
        <f>IF(
  COUNTIFS('acorduri de mediu impaduriri'!$A$2:$A$1048576,$A4,'acorduri de mediu impaduriri'!$D$2:$D$1048576,"aprobat",'acorduri de mediu impaduriri'!$J$2:$J$1048576,"&lt;="&amp;DATE(2024,6,30))=0,
  "",
  SUMIFS('acorduri de mediu impaduriri'!$C$2:$C$1048576,'acorduri de mediu impaduriri'!$A$2:$A$1048576,$A4,'acorduri de mediu impaduriri'!$D$2:$D$1048576,"aprobat",'acorduri de mediu impaduriri'!$J$2:$J$1048576,"&lt;="&amp;DATE(2024,6,30))
)</f>
        <v>0.56999999999999995</v>
      </c>
      <c r="L4" s="29">
        <f>IF(
  COUNTIFS('acorduri de mediu impaduriri'!$A$2:$A$1048576,$A4,'acorduri de mediu impaduriri'!$I$2:$I$1048576,"&lt;="&amp;DATE(2024,6,30),'acorduri de mediu impaduriri'!$J$2:$J$1048576,"&gt;"&amp;DATE(2024,6,30))
 +COUNTIFS('acorduri de mediu impaduriri'!$A$2:$A$1048576,$A4,'acorduri de mediu impaduriri'!$I$2:$I$1048576,"&lt;="&amp;DATE(2024,6,30),'acorduri de mediu impaduriri'!$K$2:$K$1048576,"&gt;"&amp;DATE(2024,6,30))
 +COUNTIFS('acorduri de mediu impaduriri'!$A$2:$A$1048576,$A4,'acorduri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impaduriri'!$A$2:$A$1048576,$A4,'acorduri de mediu impaduriri'!$I$2:$I$1048576,"&lt;="&amp;DATE(2024,6,30),'acorduri de mediu impaduriri'!$J$2:$J$1048576,"&gt;"&amp;DATE(2024,6,30))
  +SUMIFS('acorduri de mediu impaduriri'!$C$2:$C$1048576,'acorduri de mediu impaduriri'!$A$2:$A$1048576,$A4,'acorduri de mediu impaduriri'!$I$2:$I$1048576,"&lt;="&amp;DATE(2024,6,30),'acorduri de mediu impaduriri'!$K$2:$K$1048576,"&gt;"&amp;DATE(2024,6,30))
  +SUMIFS('acorduri de mediu impaduriri'!$C$2:$C$1048576,'acorduri de mediu impaduriri'!$A$2:$A$1048576,$A4,'acorduri de mediu impaduriri'!$I$2:$I$1048576,"&lt;="&amp;DATE(2024,6,30),'acorduri de mediu impaduriri'!$J$2:$J$1048576,"",'acorduri de mediu impaduriri'!$K$2:$K$1048576,"")
 ))</f>
        <v>27.769300000000001</v>
      </c>
      <c r="M4" s="28">
        <f>IF(
  COUNTIFS('acorduri de mediu impaduriri'!$A$2:$A$1048576,$A4,'acorduri de mediu impaduriri'!$D$2:$D$1048576,"aprobat",'acorduri de mediu impaduriri'!$J$2:$J$1048576,"&lt;="&amp;DATE(2024,12,31))=0,
  "",
  SUMIFS('acorduri de mediu impaduriri'!$C$2:$C$1048576,'acorduri de mediu impaduriri'!$A$2:$A$1048576,$A4,'acorduri de mediu impaduriri'!$D$2:$D$1048576,"aprobat",'acorduri de mediu impaduriri'!$J$2:$J$1048576,"&lt;="&amp;DATE(2024,12,31))
)</f>
        <v>31.9132</v>
      </c>
      <c r="N4" s="29">
        <f>IF(
  COUNTIFS('acorduri de mediu impaduriri'!$A$2:$A$1048576,$A4,'acorduri de mediu impaduriri'!$I$2:$I$1048576,"&lt;="&amp;DATE(2024,12,31),'acorduri de mediu impaduriri'!$J$2:$J$1048576,"&gt;"&amp;DATE(2024,12,31))
 +COUNTIFS('acorduri de mediu impaduriri'!$A$2:$A$1048576,$A4,'acorduri de mediu impaduriri'!$I$2:$I$1048576,"&lt;="&amp;DATE(2024,12,31),'acorduri de mediu impaduriri'!$K$2:$K$1048576,"&gt;"&amp;DATE(2024,12,31))
 +COUNTIFS('acorduri de mediu impaduriri'!$A$2:$A$1048576,$A4,'acorduri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impaduriri'!$A$2:$A$1048576,$A4,'acorduri de mediu impaduriri'!$I$2:$I$1048576,"&lt;="&amp;DATE(2024,12,31),'acorduri de mediu impaduriri'!$J$2:$J$1048576,"&gt;"&amp;DATE(2024,12,31))
  +SUMIFS('acorduri de mediu impaduriri'!$C$2:$C$1048576,'acorduri de mediu impaduriri'!$A$2:$A$1048576,$A4,'acorduri de mediu impaduriri'!$I$2:$I$1048576,"&lt;="&amp;DATE(2024,12,31),'acorduri de mediu impaduriri'!$K$2:$K$1048576,"&gt;"&amp;DATE(2024,12,31))
  +SUMIFS('acorduri de mediu impaduriri'!$C$2:$C$1048576,'acorduri de mediu impaduriri'!$A$2:$A$1048576,$A4,'acorduri de mediu impaduriri'!$I$2:$I$1048576,"&lt;="&amp;DATE(2024,12,31),'acorduri de mediu impaduriri'!$J$2:$J$1048576,"",'acorduri de mediu impaduriri'!$K$2:$K$1048576,"")
 ))</f>
        <v>36.049399999999999</v>
      </c>
      <c r="O4" s="28">
        <f>IF(
  COUNTIFS('acorduri de mediu impaduriri'!$A$2:$A$1048576,$A4,'acorduri de mediu impaduriri'!$D$2:$D$1048576,"aprobat",'acorduri de mediu impaduriri'!$J$2:$J$1048576,"&lt;="&amp;DATE(2025,6,30))=0,
  "",
  SUMIFS('acorduri de mediu impaduriri'!$C$2:$C$1048576,'acorduri de mediu impaduriri'!$A$2:$A$1048576,$A4,'acorduri de mediu impaduriri'!$D$2:$D$1048576,"aprobat",'acorduri de mediu impaduriri'!$J$2:$J$1048576,"&lt;="&amp;DATE(2025,6,30))
)</f>
        <v>67.393299999999996</v>
      </c>
      <c r="P4" s="29">
        <f>IF(
  COUNTIFS('acorduri de mediu impaduriri'!$A$2:$A$1048576,$A4,'acorduri de mediu impaduriri'!$I$2:$I$1048576,"&lt;="&amp;DATE(2025,6,30),'acorduri de mediu impaduriri'!$J$2:$J$1048576,"&gt;"&amp;DATE(2025,6,30))
 +COUNTIFS('acorduri de mediu impaduriri'!$A$2:$A$1048576,$A4,'acorduri de mediu impaduriri'!$I$2:$I$1048576,"&lt;="&amp;DATE(2025,6,30),'acorduri de mediu impaduriri'!$K$2:$K$1048576,"&gt;"&amp;DATE(2025,6,30))
 +COUNTIFS('acorduri de mediu impaduriri'!$A$2:$A$1048576,$A4,'acorduri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impaduriri'!$A$2:$A$1048576,$A4,'acorduri de mediu impaduriri'!$I$2:$I$1048576,"&lt;="&amp;DATE(2025,6,30),'acorduri de mediu impaduriri'!$J$2:$J$1048576,"&gt;"&amp;DATE(2025,6,30))
  +SUMIFS('acorduri de mediu impaduriri'!$C$2:$C$1048576,'acorduri de mediu impaduriri'!$A$2:$A$1048576,$A4,'acorduri de mediu impaduriri'!$I$2:$I$1048576,"&lt;="&amp;DATE(2025,6,30),'acorduri de mediu impaduriri'!$K$2:$K$1048576,"&gt;"&amp;DATE(2025,6,30))
  +SUMIFS('acorduri de mediu impaduriri'!$C$2:$C$1048576,'acorduri de mediu impaduriri'!$A$2:$A$1048576,$A4,'acorduri de mediu impaduriri'!$I$2:$I$1048576,"&lt;="&amp;DATE(2025,6,30),'acorduri de mediu impaduriri'!$J$2:$J$1048576,"",'acorduri de mediu impaduriri'!$K$2:$K$1048576,"")
 ))</f>
        <v>229.7235</v>
      </c>
      <c r="Q4" s="28">
        <f>IF(
  COUNTIFS('acorduri de mediu impaduriri'!$A$2:$A$1048576,$A4,'acorduri de mediu impaduriri'!$D$2:$D$1048576,"aprobat",'acorduri de mediu impaduriri'!$J$2:$J$1048576,"&lt;="&amp;DATE(2025,8,6))=0,
  "",
  SUMIFS('acorduri de mediu impaduriri'!$C$2:$C$1048576,'acorduri de mediu impaduriri'!$A$2:$A$1048576,$A4,'acorduri de mediu impaduriri'!$D$2:$D$1048576,"aprobat",'acorduri de mediu impaduriri'!$J$2:$J$1048576,"&lt;="&amp;DATE(2025,8,6))
)</f>
        <v>185.64959999999996</v>
      </c>
      <c r="R4" s="29">
        <f>IF(
  COUNTIFS('acorduri de mediu impaduriri'!$A$2:$A$1048576,$A4,'acorduri de mediu impaduriri'!$I$2:$I$1048576,"&lt;="&amp;DATE(2025,8,6),'acorduri de mediu impaduriri'!$J$2:$J$1048576,"&gt;"&amp;DATE(2025,8,6))
 +COUNTIFS('acorduri de mediu impaduriri'!$A$2:$A$1048576,$A4,'acorduri de mediu impaduriri'!$I$2:$I$1048576,"&lt;="&amp;DATE(2025,8,6),'acorduri de mediu impaduriri'!$K$2:$K$1048576,"&gt;"&amp;DATE(2025,8,6))
 +COUNTIFS('acorduri de mediu impaduriri'!$A$2:$A$1048576,$A4,'acorduri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impaduriri'!$A$2:$A$1048576,$A4,'acorduri de mediu impaduriri'!$I$2:$I$1048576,"&lt;="&amp;DATE(2025,8,6),'acorduri de mediu impaduriri'!$J$2:$J$1048576,"&gt;"&amp;DATE(2025,8,6))
  +SUMIFS('acorduri de mediu impaduriri'!$C$2:$C$1048576,'acorduri de mediu impaduriri'!$A$2:$A$1048576,$A4,'acorduri de mediu impaduriri'!$I$2:$I$1048576,"&lt;="&amp;DATE(2025,8,6),'acorduri de mediu impaduriri'!$K$2:$K$1048576,"&gt;"&amp;DATE(2025,8,6))
  +SUMIFS('acorduri de mediu impaduriri'!$C$2:$C$1048576,'acorduri de mediu impaduriri'!$A$2:$A$1048576,$A4,'acorduri de mediu impaduriri'!$I$2:$I$1048576,"&lt;="&amp;DATE(2025,8,6),'acorduri de mediu impaduriri'!$J$2:$J$1048576,"",'acorduri de mediu impaduriri'!$K$2:$K$1048576,"")
 ))</f>
        <v>125.31229999999999</v>
      </c>
      <c r="S4" s="42">
        <f>IF(
  COUNTIFS('acorduri de mediu impaduriri'!$A$2:$A$1048576,$A4,'acorduri de mediu impaduriri'!$D$2:$D$1048576,"aprobat",'acorduri de mediu impaduriri'!$J$2:$J$1048576,"&lt;="&amp;DATE(2025,7,30))=0,
  "",
  SUMIFS('acorduri de mediu impaduriri'!$C$2:$C$1048576,'acorduri de mediu impaduriri'!$A$2:$A$1048576,$A4,'acorduri de mediu impaduriri'!$D$2:$D$1048576,"aprobat",'acorduri de mediu impaduriri'!$J$2:$J$1048576,"&lt;="&amp;DATE(2025,7,30))
)</f>
        <v>91.149599999999992</v>
      </c>
    </row>
    <row r="5" spans="1:19" ht="18" customHeight="1" x14ac:dyDescent="0.35">
      <c r="A5" s="24" t="str">
        <f>nomenclatoare!A5</f>
        <v>Bacău</v>
      </c>
      <c r="B5" s="25" t="s">
        <v>40</v>
      </c>
      <c r="C5" s="26">
        <f>IF(
  COUNTIFS('acorduri de mediu impaduriri'!$A$2:$A$3002,$A5,'acorduri de mediu impaduriri'!$D$2:$D$3002,"aprobat",'acorduri de mediu impaduriri'!$J$2:$J$3002,"&lt;="&amp;DATE(VALUE(RIGHT(TRIM($B5),4)),VALUE(MID(TRIM($B5),4,2)),VALUE(LEFT(TRIM($B5),2))))=0,
  "",
  SUMIFS('acorduri de mediu impaduriri'!$C$2:$C$3002,'acorduri de mediu impaduriri'!$A$2:$A$3002,$A5,'acorduri de mediu impaduriri'!$D$2:$D$3002,"aprobat",'acorduri de mediu impaduriri'!$J$2:$J$3002,"&lt;="&amp;DATE(VALUE(RIGHT(TRIM($B5),4)),VALUE(MID(TRIM($B5),4,2)),VALUE(LEFT(TRIM($B5),2))))
)</f>
        <v>175.30000000000004</v>
      </c>
      <c r="D5" s="26">
        <f>IF(
  COUNTIFS('acorduri de mediu impaduriri'!$A$2:$A$3002,$A5,'acorduri de mediu impaduriri'!$I$2:$I$3002,"&lt;="&amp;DATE(VALUE(RIGHT(TRIM($B5),4)),VALUE(MID(TRIM($B5),4,2)),VALUE(LEFT(TRIM($B5),2))),'acorduri de mediu impaduriri'!$J$2:$J$3002,"&gt;"&amp;DATE(VALUE(RIGHT(TRIM($B5),4)),VALUE(MID(TRIM($B5),4,2)),VALUE(LEFT(TRIM($B5),2))))
 +COUNTIFS('acorduri de mediu impaduriri'!$A$2:$A$3002,$A5,'acorduri de mediu impaduriri'!$I$2:$I$3002,"&lt;="&amp;DATE(VALUE(RIGHT(TRIM($B5),4)),VALUE(MID(TRIM($B5),4,2)),VALUE(LEFT(TRIM($B5),2))),'acorduri de mediu impaduriri'!$K$2:$K$3002,"&gt;"&amp;DATE(VALUE(RIGHT(TRIM($B5),4)),VALUE(MID(TRIM($B5),4,2)),VALUE(LEFT(TRIM($B5),2))))
 +COUNTIFS('acorduri de mediu impaduriri'!$A$2:$A$3002,$A5,'acorduri de mediu impaduriri'!$I$2:$I$3002,"&lt;="&amp;DATE(VALUE(RIGHT(TRIM($B5),4)),VALUE(MID(TRIM($B5),4,2)),VALUE(LEFT(TRIM($B5),2))),'acorduri de mediu impaduriri'!$J$2:$J$3002,"",'acorduri de mediu impaduriri'!$K$2:$K$3002,"")
 =0,
 "",
 MAX(0,
   SUMIFS('acorduri de mediu impaduriri'!$C$2:$C$3002,'acorduri de mediu impaduriri'!$A$2:$A$3002,$A5,'acorduri de mediu impaduriri'!$I$2:$I$3002,"&lt;="&amp;DATE(VALUE(RIGHT(TRIM($B5),4)),VALUE(MID(TRIM($B5),4,2)),VALUE(LEFT(TRIM($B5),2))),'acorduri de mediu impaduriri'!$J$2:$J$3002,"&gt;"&amp;DATE(VALUE(RIGHT(TRIM($B5),4)),VALUE(MID(TRIM($B5),4,2)),VALUE(LEFT(TRIM($B5),2))))
  +SUMIFS('acorduri de mediu impaduriri'!$C$2:$C$3002,'acorduri de mediu impaduriri'!$A$2:$A$3002,$A5,'acorduri de mediu impaduriri'!$I$2:$I$3002,"&lt;="&amp;DATE(VALUE(RIGHT(TRIM($B5),4)),VALUE(MID(TRIM($B5),4,2)),VALUE(LEFT(TRIM($B5),2))),'acorduri de mediu impaduriri'!$K$2:$K$3002,"&gt;"&amp;DATE(VALUE(RIGHT(TRIM($B5),4)),VALUE(MID(TRIM($B5),4,2)),VALUE(LEFT(TRIM($B5),2))))
  +SUMIFS('acorduri de mediu impaduriri'!$C$2:$C$3002,'acorduri de mediu impaduriri'!$A$2:$A$3002,$A5,'acorduri de mediu impaduriri'!$I$2:$I$3002,"&lt;="&amp;DATE(VALUE(RIGHT(TRIM($B5),4)),VALUE(MID(TRIM($B5),4,2)),VALUE(LEFT(TRIM($B5),2))),'acorduri de mediu impaduriri'!$J$2:$J$3002,"",'acorduri de mediu impaduriri'!$K$2:$K$3002,"")
 )
)</f>
        <v>5.45</v>
      </c>
      <c r="E5" s="26">
        <f>IF(
  COUNTIFS('acorduri de mediu impaduriri'!$A$2:$A$1048576,$A5,'acorduri de mediu impaduriri'!$D$2:$D$1048576,"respins",'acorduri de mediu impaduriri'!$K$2:$K$1048576,"&lt;="&amp;DATE(VALUE(RIGHT(TRIM($B5),4)),VALUE(MID(TRIM($B5),4,2)),VALUE(LEFT(TRIM($B5),2))))=0,
  "",
  SUMIFS('acorduri de mediu impaduriri'!$C$2:$C$1048576,'acorduri de mediu impaduriri'!$A$2:$A$1048576,$A5,'acorduri de mediu impaduriri'!$D$2:$D$1048576,"respins",'acorduri de mediu impaduriri'!$K$2:$K$1048576,"&lt;="&amp;DATE(VALUE(RIGHT(TRIM($B5),4)),VALUE(MID(TRIM($B5),4,2)),VALUE(LEFT(TRIM($B5),2))))
)</f>
        <v>24.11</v>
      </c>
      <c r="F5" s="27">
        <f>IF(
  COUNTIFS('acorduri de mediu impaduriri'!$A$2:$A$1048576,$A5,'acorduri de mediu impaduriri'!$D$2:$D$1048576,"aprobat",'acorduri de mediu impaduriri'!$H$2:$H$1048576,"&lt;&gt;")=0,
  "",
  ROUNDUP(AVERAGEIFS('acorduri de mediu impaduriri'!$H$2:$H$1048576,'acorduri de mediu impaduriri'!$A$2:$A$1048576,$A5,'acorduri de mediu impaduriri'!$D$2:$D$1048576,"aprobat",'acorduri de mediu impaduriri'!$H$2:$H$1048576,"&lt;&gt;"),0)
)</f>
        <v>81</v>
      </c>
      <c r="G5" s="27">
        <f>IF(
  COUNTIFS('acorduri de mediu impaduriri'!$A$2:$A$1048576,$A5,'acorduri de mediu impaduriri'!$D$2:$D$1048576,"aprobat",'acorduri de mediu impaduriri'!$H$2:$H$1048576,"&lt;&gt;")=0,
  "",
  ROUNDUP(_xlfn.MINIFS('acorduri de mediu impaduriri'!$H$2:$H$1048576,'acorduri de mediu impaduriri'!$A$2:$A$1048576,$A5,'acorduri de mediu impaduriri'!$D$2:$D$1048576,"aprobat",'acorduri de mediu impaduriri'!$H$2:$H$1048576,"&lt;&gt;"),0)
)</f>
        <v>35</v>
      </c>
      <c r="H5" s="27">
        <f>IF(
  COUNTIFS('acorduri de mediu impaduriri'!$A$2:$A$1048576,$A5,'acorduri de mediu impaduriri'!$D$2:$D$1048576,"aprobat",'acorduri de mediu impaduriri'!$H$2:$H$1048576,"&lt;&gt;")=0,
  "",
  ROUNDUP(_xlfn.MAXIFS('acorduri de mediu impaduriri'!$H$2:$H$1048576,'acorduri de mediu impaduriri'!$A$2:$A$1048576,$A5,'acorduri de mediu impaduriri'!$D$2:$D$1048576,"aprobat",'acorduri de mediu impaduriri'!$H$2:$H$1048576,"&lt;&gt;"),0)
)</f>
        <v>201</v>
      </c>
      <c r="I5" s="28">
        <f>IF(
  COUNTIFS('acorduri de mediu impaduriri'!$A$2:$A$1048576,$A5,'acorduri de mediu impaduriri'!$D$2:$D$1048576,"aprobat",'acorduri de mediu impaduriri'!$J$2:$J$1048576,"&lt;="&amp;DATE(2023,12,31))=0,
  "",
  SUMIFS('acorduri de mediu impaduriri'!$C$2:$C$1048576,'acorduri de mediu impaduriri'!$A$2:$A$1048576,$A5,'acorduri de mediu impaduriri'!$D$2:$D$1048576,"aprobat",'acorduri de mediu impaduriri'!$J$2:$J$1048576,"&lt;="&amp;DATE(2023,12,31))
)</f>
        <v>5.79</v>
      </c>
      <c r="J5" s="29">
        <f>IF(
  COUNTIFS('acorduri de mediu impaduriri'!$A$2:$A$1048576,$A5,'acorduri de mediu impaduriri'!$I$2:$I$1048576,"&lt;="&amp;DATE(2023,12,31),'acorduri de mediu impaduriri'!$J$2:$J$1048576,"&gt;"&amp;DATE(2023,12,31))
 +COUNTIFS('acorduri de mediu impaduriri'!$A$2:$A$1048576,$A5,'acorduri de mediu impaduriri'!$I$2:$I$1048576,"&lt;="&amp;DATE(2023,12,31),'acorduri de mediu impaduriri'!$K$2:$K$1048576,"&gt;"&amp;DATE(2023,12,31))
 +COUNTIFS('acorduri de mediu impaduriri'!$A$2:$A$1048576,$A5,'acorduri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impaduriri'!$A$2:$A$1048576,$A5,'acorduri de mediu impaduriri'!$I$2:$I$1048576,"&lt;="&amp;DATE(2023,12,31),'acorduri de mediu impaduriri'!$J$2:$J$1048576,"&gt;"&amp;DATE(2023,12,31))
  +SUMIFS('acorduri de mediu impaduriri'!$C$2:$C$1048576,'acorduri de mediu impaduriri'!$A$2:$A$1048576,$A5,'acorduri de mediu impaduriri'!$I$2:$I$1048576,"&lt;="&amp;DATE(2023,12,31),'acorduri de mediu impaduriri'!$K$2:$K$1048576,"&gt;"&amp;DATE(2023,12,31))
  +SUMIFS('acorduri de mediu impaduriri'!$C$2:$C$1048576,'acorduri de mediu impaduriri'!$A$2:$A$1048576,$A5,'acorduri de mediu impaduriri'!$I$2:$I$1048576,"&lt;="&amp;DATE(2023,12,31),'acorduri de mediu impaduriri'!$J$2:$J$1048576,"",'acorduri de mediu impaduriri'!$K$2:$K$1048576,"")
 ))</f>
        <v>30.56</v>
      </c>
      <c r="K5" s="28">
        <f>IF(
  COUNTIFS('acorduri de mediu impaduriri'!$A$2:$A$1048576,$A5,'acorduri de mediu impaduriri'!$D$2:$D$1048576,"aprobat",'acorduri de mediu impaduriri'!$J$2:$J$1048576,"&lt;="&amp;DATE(2024,6,30))=0,
  "",
  SUMIFS('acorduri de mediu impaduriri'!$C$2:$C$1048576,'acorduri de mediu impaduriri'!$A$2:$A$1048576,$A5,'acorduri de mediu impaduriri'!$D$2:$D$1048576,"aprobat",'acorduri de mediu impaduriri'!$J$2:$J$1048576,"&lt;="&amp;DATE(2024,6,30))
)</f>
        <v>69.400000000000006</v>
      </c>
      <c r="L5" s="29">
        <f>IF(
  COUNTIFS('acorduri de mediu impaduriri'!$A$2:$A$1048576,$A5,'acorduri de mediu impaduriri'!$I$2:$I$1048576,"&lt;="&amp;DATE(2024,6,30),'acorduri de mediu impaduriri'!$J$2:$J$1048576,"&gt;"&amp;DATE(2024,6,30))
 +COUNTIFS('acorduri de mediu impaduriri'!$A$2:$A$1048576,$A5,'acorduri de mediu impaduriri'!$I$2:$I$1048576,"&lt;="&amp;DATE(2024,6,30),'acorduri de mediu impaduriri'!$K$2:$K$1048576,"&gt;"&amp;DATE(2024,6,30))
 +COUNTIFS('acorduri de mediu impaduriri'!$A$2:$A$1048576,$A5,'acorduri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impaduriri'!$A$2:$A$1048576,$A5,'acorduri de mediu impaduriri'!$I$2:$I$1048576,"&lt;="&amp;DATE(2024,6,30),'acorduri de mediu impaduriri'!$J$2:$J$1048576,"&gt;"&amp;DATE(2024,6,30))
  +SUMIFS('acorduri de mediu impaduriri'!$C$2:$C$1048576,'acorduri de mediu impaduriri'!$A$2:$A$1048576,$A5,'acorduri de mediu impaduriri'!$I$2:$I$1048576,"&lt;="&amp;DATE(2024,6,30),'acorduri de mediu impaduriri'!$K$2:$K$1048576,"&gt;"&amp;DATE(2024,6,30))
  +SUMIFS('acorduri de mediu impaduriri'!$C$2:$C$1048576,'acorduri de mediu impaduriri'!$A$2:$A$1048576,$A5,'acorduri de mediu impaduriri'!$I$2:$I$1048576,"&lt;="&amp;DATE(2024,6,30),'acorduri de mediu impaduriri'!$J$2:$J$1048576,"",'acorduri de mediu impaduriri'!$K$2:$K$1048576,"")
 ))</f>
        <v>57.75</v>
      </c>
      <c r="M5" s="28">
        <f>IF(
  COUNTIFS('acorduri de mediu impaduriri'!$A$2:$A$1048576,$A5,'acorduri de mediu impaduriri'!$D$2:$D$1048576,"aprobat",'acorduri de mediu impaduriri'!$J$2:$J$1048576,"&lt;="&amp;DATE(2024,12,31))=0,
  "",
  SUMIFS('acorduri de mediu impaduriri'!$C$2:$C$1048576,'acorduri de mediu impaduriri'!$A$2:$A$1048576,$A5,'acorduri de mediu impaduriri'!$D$2:$D$1048576,"aprobat",'acorduri de mediu impaduriri'!$J$2:$J$1048576,"&lt;="&amp;DATE(2024,12,31))
)</f>
        <v>124.85000000000001</v>
      </c>
      <c r="N5" s="29">
        <f>IF(
  COUNTIFS('acorduri de mediu impaduriri'!$A$2:$A$1048576,$A5,'acorduri de mediu impaduriri'!$I$2:$I$1048576,"&lt;="&amp;DATE(2024,12,31),'acorduri de mediu impaduriri'!$J$2:$J$1048576,"&gt;"&amp;DATE(2024,12,31))
 +COUNTIFS('acorduri de mediu impaduriri'!$A$2:$A$1048576,$A5,'acorduri de mediu impaduriri'!$I$2:$I$1048576,"&lt;="&amp;DATE(2024,12,31),'acorduri de mediu impaduriri'!$K$2:$K$1048576,"&gt;"&amp;DATE(2024,12,31))
 +COUNTIFS('acorduri de mediu impaduriri'!$A$2:$A$1048576,$A5,'acorduri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impaduriri'!$A$2:$A$1048576,$A5,'acorduri de mediu impaduriri'!$I$2:$I$1048576,"&lt;="&amp;DATE(2024,12,31),'acorduri de mediu impaduriri'!$J$2:$J$1048576,"&gt;"&amp;DATE(2024,12,31))
  +SUMIFS('acorduri de mediu impaduriri'!$C$2:$C$1048576,'acorduri de mediu impaduriri'!$A$2:$A$1048576,$A5,'acorduri de mediu impaduriri'!$I$2:$I$1048576,"&lt;="&amp;DATE(2024,12,31),'acorduri de mediu impaduriri'!$K$2:$K$1048576,"&gt;"&amp;DATE(2024,12,31))
  +SUMIFS('acorduri de mediu impaduriri'!$C$2:$C$1048576,'acorduri de mediu impaduriri'!$A$2:$A$1048576,$A5,'acorduri de mediu impaduriri'!$I$2:$I$1048576,"&lt;="&amp;DATE(2024,12,31),'acorduri de mediu impaduriri'!$J$2:$J$1048576,"",'acorduri de mediu impaduriri'!$K$2:$K$1048576,"")
 ))</f>
        <v>50.11</v>
      </c>
      <c r="O5" s="28">
        <f>IF(
  COUNTIFS('acorduri de mediu impaduriri'!$A$2:$A$1048576,$A5,'acorduri de mediu impaduriri'!$D$2:$D$1048576,"aprobat",'acorduri de mediu impaduriri'!$J$2:$J$1048576,"&lt;="&amp;DATE(2025,6,30))=0,
  "",
  SUMIFS('acorduri de mediu impaduriri'!$C$2:$C$1048576,'acorduri de mediu impaduriri'!$A$2:$A$1048576,$A5,'acorduri de mediu impaduriri'!$D$2:$D$1048576,"aprobat",'acorduri de mediu impaduriri'!$J$2:$J$1048576,"&lt;="&amp;DATE(2025,6,30))
)</f>
        <v>163.03000000000003</v>
      </c>
      <c r="P5" s="29">
        <f>IF(
  COUNTIFS('acorduri de mediu impaduriri'!$A$2:$A$1048576,$A5,'acorduri de mediu impaduriri'!$I$2:$I$1048576,"&lt;="&amp;DATE(2025,6,30),'acorduri de mediu impaduriri'!$J$2:$J$1048576,"&gt;"&amp;DATE(2025,6,30))
 +COUNTIFS('acorduri de mediu impaduriri'!$A$2:$A$1048576,$A5,'acorduri de mediu impaduriri'!$I$2:$I$1048576,"&lt;="&amp;DATE(2025,6,30),'acorduri de mediu impaduriri'!$K$2:$K$1048576,"&gt;"&amp;DATE(2025,6,30))
 +COUNTIFS('acorduri de mediu impaduriri'!$A$2:$A$1048576,$A5,'acorduri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impaduriri'!$A$2:$A$1048576,$A5,'acorduri de mediu impaduriri'!$I$2:$I$1048576,"&lt;="&amp;DATE(2025,6,30),'acorduri de mediu impaduriri'!$J$2:$J$1048576,"&gt;"&amp;DATE(2025,6,30))
  +SUMIFS('acorduri de mediu impaduriri'!$C$2:$C$1048576,'acorduri de mediu impaduriri'!$A$2:$A$1048576,$A5,'acorduri de mediu impaduriri'!$I$2:$I$1048576,"&lt;="&amp;DATE(2025,6,30),'acorduri de mediu impaduriri'!$K$2:$K$1048576,"&gt;"&amp;DATE(2025,6,30))
  +SUMIFS('acorduri de mediu impaduriri'!$C$2:$C$1048576,'acorduri de mediu impaduriri'!$A$2:$A$1048576,$A5,'acorduri de mediu impaduriri'!$I$2:$I$1048576,"&lt;="&amp;DATE(2025,6,30),'acorduri de mediu impaduriri'!$J$2:$J$1048576,"",'acorduri de mediu impaduriri'!$K$2:$K$1048576,"")
 ))</f>
        <v>12.27</v>
      </c>
      <c r="Q5" s="28">
        <f>IF(
  COUNTIFS('acorduri de mediu impaduriri'!$A$2:$A$1048576,$A5,'acorduri de mediu impaduriri'!$D$2:$D$1048576,"aprobat",'acorduri de mediu impaduriri'!$J$2:$J$1048576,"&lt;="&amp;DATE(2025,8,6))=0,
  "",
  SUMIFS('acorduri de mediu impaduriri'!$C$2:$C$1048576,'acorduri de mediu impaduriri'!$A$2:$A$1048576,$A5,'acorduri de mediu impaduriri'!$D$2:$D$1048576,"aprobat",'acorduri de mediu impaduriri'!$J$2:$J$1048576,"&lt;="&amp;DATE(2025,8,6))
)</f>
        <v>175.30000000000004</v>
      </c>
      <c r="R5" s="29">
        <f>IF(
  COUNTIFS('acorduri de mediu impaduriri'!$A$2:$A$1048576,$A5,'acorduri de mediu impaduriri'!$I$2:$I$1048576,"&lt;="&amp;DATE(2025,8,6),'acorduri de mediu impaduriri'!$J$2:$J$1048576,"&gt;"&amp;DATE(2025,8,6))
 +COUNTIFS('acorduri de mediu impaduriri'!$A$2:$A$1048576,$A5,'acorduri de mediu impaduriri'!$I$2:$I$1048576,"&lt;="&amp;DATE(2025,8,6),'acorduri de mediu impaduriri'!$K$2:$K$1048576,"&gt;"&amp;DATE(2025,8,6))
 +COUNTIFS('acorduri de mediu impaduriri'!$A$2:$A$1048576,$A5,'acorduri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impaduriri'!$A$2:$A$1048576,$A5,'acorduri de mediu impaduriri'!$I$2:$I$1048576,"&lt;="&amp;DATE(2025,8,6),'acorduri de mediu impaduriri'!$J$2:$J$1048576,"&gt;"&amp;DATE(2025,8,6))
  +SUMIFS('acorduri de mediu impaduriri'!$C$2:$C$1048576,'acorduri de mediu impaduriri'!$A$2:$A$1048576,$A5,'acorduri de mediu impaduriri'!$I$2:$I$1048576,"&lt;="&amp;DATE(2025,8,6),'acorduri de mediu impaduriri'!$K$2:$K$1048576,"&gt;"&amp;DATE(2025,8,6))
  +SUMIFS('acorduri de mediu impaduriri'!$C$2:$C$1048576,'acorduri de mediu impaduriri'!$A$2:$A$1048576,$A5,'acorduri de mediu impaduriri'!$I$2:$I$1048576,"&lt;="&amp;DATE(2025,8,6),'acorduri de mediu impaduriri'!$J$2:$J$1048576,"",'acorduri de mediu impaduriri'!$K$2:$K$1048576,"")
 ))</f>
        <v>5.45</v>
      </c>
      <c r="S5" s="42">
        <f>IF(
  COUNTIFS('acorduri de mediu impaduriri'!$A$2:$A$1048576,$A5,'acorduri de mediu impaduriri'!$D$2:$D$1048576,"aprobat",'acorduri de mediu impaduriri'!$J$2:$J$1048576,"&lt;="&amp;DATE(2025,7,30))=0,
  "",
  SUMIFS('acorduri de mediu impaduriri'!$C$2:$C$1048576,'acorduri de mediu impaduriri'!$A$2:$A$1048576,$A5,'acorduri de mediu impaduriri'!$D$2:$D$1048576,"aprobat",'acorduri de mediu impaduriri'!$J$2:$J$1048576,"&lt;="&amp;DATE(2025,7,30))
)</f>
        <v>172.66000000000005</v>
      </c>
    </row>
    <row r="6" spans="1:19" ht="18" customHeight="1" x14ac:dyDescent="0.35">
      <c r="A6" s="24" t="str">
        <f>nomenclatoare!A6</f>
        <v>Bihor</v>
      </c>
      <c r="B6" s="25" t="s">
        <v>38</v>
      </c>
      <c r="C6" s="26">
        <f>IF(
  COUNTIFS('acorduri de mediu impaduriri'!$A$2:$A$3002,$A6,'acorduri de mediu impaduriri'!$D$2:$D$3002,"aprobat",'acorduri de mediu impaduriri'!$J$2:$J$3002,"&lt;="&amp;DATE(VALUE(RIGHT(TRIM($B6),4)),VALUE(MID(TRIM($B6),4,2)),VALUE(LEFT(TRIM($B6),2))))=0,
  "",
  SUMIFS('acorduri de mediu impaduriri'!$C$2:$C$3002,'acorduri de mediu impaduriri'!$A$2:$A$3002,$A6,'acorduri de mediu impaduriri'!$D$2:$D$3002,"aprobat",'acorduri de mediu impaduriri'!$J$2:$J$3002,"&lt;="&amp;DATE(VALUE(RIGHT(TRIM($B6),4)),VALUE(MID(TRIM($B6),4,2)),VALUE(LEFT(TRIM($B6),2))))
)</f>
        <v>693.46050000000002</v>
      </c>
      <c r="D6" s="26">
        <f>IF(
  COUNTIFS('acorduri de mediu impaduriri'!$A$2:$A$3002,$A6,'acorduri de mediu impaduriri'!$I$2:$I$3002,"&lt;="&amp;DATE(VALUE(RIGHT(TRIM($B6),4)),VALUE(MID(TRIM($B6),4,2)),VALUE(LEFT(TRIM($B6),2))),'acorduri de mediu impaduriri'!$J$2:$J$3002,"&gt;"&amp;DATE(VALUE(RIGHT(TRIM($B6),4)),VALUE(MID(TRIM($B6),4,2)),VALUE(LEFT(TRIM($B6),2))))
 +COUNTIFS('acorduri de mediu impaduriri'!$A$2:$A$3002,$A6,'acorduri de mediu impaduriri'!$I$2:$I$3002,"&lt;="&amp;DATE(VALUE(RIGHT(TRIM($B6),4)),VALUE(MID(TRIM($B6),4,2)),VALUE(LEFT(TRIM($B6),2))),'acorduri de mediu impaduriri'!$K$2:$K$3002,"&gt;"&amp;DATE(VALUE(RIGHT(TRIM($B6),4)),VALUE(MID(TRIM($B6),4,2)),VALUE(LEFT(TRIM($B6),2))))
 +COUNTIFS('acorduri de mediu impaduriri'!$A$2:$A$3002,$A6,'acorduri de mediu impaduriri'!$I$2:$I$3002,"&lt;="&amp;DATE(VALUE(RIGHT(TRIM($B6),4)),VALUE(MID(TRIM($B6),4,2)),VALUE(LEFT(TRIM($B6),2))),'acorduri de mediu impaduriri'!$J$2:$J$3002,"",'acorduri de mediu impaduriri'!$K$2:$K$3002,"")
 =0,
 "",
 MAX(0,
   SUMIFS('acorduri de mediu impaduriri'!$C$2:$C$3002,'acorduri de mediu impaduriri'!$A$2:$A$3002,$A6,'acorduri de mediu impaduriri'!$I$2:$I$3002,"&lt;="&amp;DATE(VALUE(RIGHT(TRIM($B6),4)),VALUE(MID(TRIM($B6),4,2)),VALUE(LEFT(TRIM($B6),2))),'acorduri de mediu impaduriri'!$J$2:$J$3002,"&gt;"&amp;DATE(VALUE(RIGHT(TRIM($B6),4)),VALUE(MID(TRIM($B6),4,2)),VALUE(LEFT(TRIM($B6),2))))
  +SUMIFS('acorduri de mediu impaduriri'!$C$2:$C$3002,'acorduri de mediu impaduriri'!$A$2:$A$3002,$A6,'acorduri de mediu impaduriri'!$I$2:$I$3002,"&lt;="&amp;DATE(VALUE(RIGHT(TRIM($B6),4)),VALUE(MID(TRIM($B6),4,2)),VALUE(LEFT(TRIM($B6),2))),'acorduri de mediu impaduriri'!$K$2:$K$3002,"&gt;"&amp;DATE(VALUE(RIGHT(TRIM($B6),4)),VALUE(MID(TRIM($B6),4,2)),VALUE(LEFT(TRIM($B6),2))))
  +SUMIFS('acorduri de mediu impaduriri'!$C$2:$C$3002,'acorduri de mediu impaduriri'!$A$2:$A$3002,$A6,'acorduri de mediu impaduriri'!$I$2:$I$3002,"&lt;="&amp;DATE(VALUE(RIGHT(TRIM($B6),4)),VALUE(MID(TRIM($B6),4,2)),VALUE(LEFT(TRIM($B6),2))),'acorduri de mediu impaduriri'!$J$2:$J$3002,"",'acorduri de mediu impaduriri'!$K$2:$K$3002,"")
 )
)</f>
        <v>56.556000000000004</v>
      </c>
      <c r="E6" s="26" t="str">
        <f>IF(
  COUNTIFS('acorduri de mediu impaduriri'!$A$2:$A$1048576,$A6,'acorduri de mediu impaduriri'!$D$2:$D$1048576,"respins",'acorduri de mediu impaduriri'!$K$2:$K$1048576,"&lt;="&amp;DATE(VALUE(RIGHT(TRIM($B6),4)),VALUE(MID(TRIM($B6),4,2)),VALUE(LEFT(TRIM($B6),2))))=0,
  "",
  SUMIFS('acorduri de mediu impaduriri'!$C$2:$C$1048576,'acorduri de mediu impaduriri'!$A$2:$A$1048576,$A6,'acorduri de mediu impaduriri'!$D$2:$D$1048576,"respins",'acorduri de mediu impaduriri'!$K$2:$K$1048576,"&lt;="&amp;DATE(VALUE(RIGHT(TRIM($B6),4)),VALUE(MID(TRIM($B6),4,2)),VALUE(LEFT(TRIM($B6),2))))
)</f>
        <v/>
      </c>
      <c r="F6" s="27">
        <f>IF(
  COUNTIFS('acorduri de mediu impaduriri'!$A$2:$A$1048576,$A6,'acorduri de mediu impaduriri'!$D$2:$D$1048576,"aprobat",'acorduri de mediu impaduriri'!$H$2:$H$1048576,"&lt;&gt;")=0,
  "",
  ROUNDUP(AVERAGEIFS('acorduri de mediu impaduriri'!$H$2:$H$1048576,'acorduri de mediu impaduriri'!$A$2:$A$1048576,$A6,'acorduri de mediu impaduriri'!$D$2:$D$1048576,"aprobat",'acorduri de mediu impaduriri'!$H$2:$H$1048576,"&lt;&gt;"),0)
)</f>
        <v>69</v>
      </c>
      <c r="G6" s="27">
        <f>IF(
  COUNTIFS('acorduri de mediu impaduriri'!$A$2:$A$1048576,$A6,'acorduri de mediu impaduriri'!$D$2:$D$1048576,"aprobat",'acorduri de mediu impaduriri'!$H$2:$H$1048576,"&lt;&gt;")=0,
  "",
  ROUNDUP(_xlfn.MINIFS('acorduri de mediu impaduriri'!$H$2:$H$1048576,'acorduri de mediu impaduriri'!$A$2:$A$1048576,$A6,'acorduri de mediu impaduriri'!$D$2:$D$1048576,"aprobat",'acorduri de mediu impaduriri'!$H$2:$H$1048576,"&lt;&gt;"),0)
)</f>
        <v>2</v>
      </c>
      <c r="H6" s="27">
        <f>IF(
  COUNTIFS('acorduri de mediu impaduriri'!$A$2:$A$1048576,$A6,'acorduri de mediu impaduriri'!$D$2:$D$1048576,"aprobat",'acorduri de mediu impaduriri'!$H$2:$H$1048576,"&lt;&gt;")=0,
  "",
  ROUNDUP(_xlfn.MAXIFS('acorduri de mediu impaduriri'!$H$2:$H$1048576,'acorduri de mediu impaduriri'!$A$2:$A$1048576,$A6,'acorduri de mediu impaduriri'!$D$2:$D$1048576,"aprobat",'acorduri de mediu impaduriri'!$H$2:$H$1048576,"&lt;&gt;"),0)
)</f>
        <v>218</v>
      </c>
      <c r="I6" s="28">
        <f>IF(
  COUNTIFS('acorduri de mediu impaduriri'!$A$2:$A$1048576,$A6,'acorduri de mediu impaduriri'!$D$2:$D$1048576,"aprobat",'acorduri de mediu impaduriri'!$J$2:$J$1048576,"&lt;="&amp;DATE(2023,12,31))=0,
  "",
  SUMIFS('acorduri de mediu impaduriri'!$C$2:$C$1048576,'acorduri de mediu impaduriri'!$A$2:$A$1048576,$A6,'acorduri de mediu impaduriri'!$D$2:$D$1048576,"aprobat",'acorduri de mediu impaduriri'!$J$2:$J$1048576,"&lt;="&amp;DATE(2023,12,31))
)</f>
        <v>44.981499999999997</v>
      </c>
      <c r="J6" s="29">
        <f>IF(
  COUNTIFS('acorduri de mediu impaduriri'!$A$2:$A$1048576,$A6,'acorduri de mediu impaduriri'!$I$2:$I$1048576,"&lt;="&amp;DATE(2023,12,31),'acorduri de mediu impaduriri'!$J$2:$J$1048576,"&gt;"&amp;DATE(2023,12,31))
 +COUNTIFS('acorduri de mediu impaduriri'!$A$2:$A$1048576,$A6,'acorduri de mediu impaduriri'!$I$2:$I$1048576,"&lt;="&amp;DATE(2023,12,31),'acorduri de mediu impaduriri'!$K$2:$K$1048576,"&gt;"&amp;DATE(2023,12,31))
 +COUNTIFS('acorduri de mediu impaduriri'!$A$2:$A$1048576,$A6,'acorduri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impaduriri'!$A$2:$A$1048576,$A6,'acorduri de mediu impaduriri'!$I$2:$I$1048576,"&lt;="&amp;DATE(2023,12,31),'acorduri de mediu impaduriri'!$J$2:$J$1048576,"&gt;"&amp;DATE(2023,12,31))
  +SUMIFS('acorduri de mediu impaduriri'!$C$2:$C$1048576,'acorduri de mediu impaduriri'!$A$2:$A$1048576,$A6,'acorduri de mediu impaduriri'!$I$2:$I$1048576,"&lt;="&amp;DATE(2023,12,31),'acorduri de mediu impaduriri'!$K$2:$K$1048576,"&gt;"&amp;DATE(2023,12,31))
  +SUMIFS('acorduri de mediu impaduriri'!$C$2:$C$1048576,'acorduri de mediu impaduriri'!$A$2:$A$1048576,$A6,'acorduri de mediu impaduriri'!$I$2:$I$1048576,"&lt;="&amp;DATE(2023,12,31),'acorduri de mediu impaduriri'!$J$2:$J$1048576,"",'acorduri de mediu impaduriri'!$K$2:$K$1048576,"")
 ))</f>
        <v>1.03</v>
      </c>
      <c r="K6" s="28">
        <f>IF(
  COUNTIFS('acorduri de mediu impaduriri'!$A$2:$A$1048576,$A6,'acorduri de mediu impaduriri'!$D$2:$D$1048576,"aprobat",'acorduri de mediu impaduriri'!$J$2:$J$1048576,"&lt;="&amp;DATE(2024,6,30))=0,
  "",
  SUMIFS('acorduri de mediu impaduriri'!$C$2:$C$1048576,'acorduri de mediu impaduriri'!$A$2:$A$1048576,$A6,'acorduri de mediu impaduriri'!$D$2:$D$1048576,"aprobat",'acorduri de mediu impaduriri'!$J$2:$J$1048576,"&lt;="&amp;DATE(2024,6,30))
)</f>
        <v>126.4415</v>
      </c>
      <c r="L6" s="29">
        <f>IF(
  COUNTIFS('acorduri de mediu impaduriri'!$A$2:$A$1048576,$A6,'acorduri de mediu impaduriri'!$I$2:$I$1048576,"&lt;="&amp;DATE(2024,6,30),'acorduri de mediu impaduriri'!$J$2:$J$1048576,"&gt;"&amp;DATE(2024,6,30))
 +COUNTIFS('acorduri de mediu impaduriri'!$A$2:$A$1048576,$A6,'acorduri de mediu impaduriri'!$I$2:$I$1048576,"&lt;="&amp;DATE(2024,6,30),'acorduri de mediu impaduriri'!$K$2:$K$1048576,"&gt;"&amp;DATE(2024,6,30))
 +COUNTIFS('acorduri de mediu impaduriri'!$A$2:$A$1048576,$A6,'acorduri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impaduriri'!$A$2:$A$1048576,$A6,'acorduri de mediu impaduriri'!$I$2:$I$1048576,"&lt;="&amp;DATE(2024,6,30),'acorduri de mediu impaduriri'!$J$2:$J$1048576,"&gt;"&amp;DATE(2024,6,30))
  +SUMIFS('acorduri de mediu impaduriri'!$C$2:$C$1048576,'acorduri de mediu impaduriri'!$A$2:$A$1048576,$A6,'acorduri de mediu impaduriri'!$I$2:$I$1048576,"&lt;="&amp;DATE(2024,6,30),'acorduri de mediu impaduriri'!$K$2:$K$1048576,"&gt;"&amp;DATE(2024,6,30))
  +SUMIFS('acorduri de mediu impaduriri'!$C$2:$C$1048576,'acorduri de mediu impaduriri'!$A$2:$A$1048576,$A6,'acorduri de mediu impaduriri'!$I$2:$I$1048576,"&lt;="&amp;DATE(2024,6,30),'acorduri de mediu impaduriri'!$J$2:$J$1048576,"",'acorduri de mediu impaduriri'!$K$2:$K$1048576,"")
 ))</f>
        <v>72.016300000000001</v>
      </c>
      <c r="M6" s="28">
        <f>IF(
  COUNTIFS('acorduri de mediu impaduriri'!$A$2:$A$1048576,$A6,'acorduri de mediu impaduriri'!$D$2:$D$1048576,"aprobat",'acorduri de mediu impaduriri'!$J$2:$J$1048576,"&lt;="&amp;DATE(2024,12,31))=0,
  "",
  SUMIFS('acorduri de mediu impaduriri'!$C$2:$C$1048576,'acorduri de mediu impaduriri'!$A$2:$A$1048576,$A6,'acorduri de mediu impaduriri'!$D$2:$D$1048576,"aprobat",'acorduri de mediu impaduriri'!$J$2:$J$1048576,"&lt;="&amp;DATE(2024,12,31))
)</f>
        <v>301.63770000000005</v>
      </c>
      <c r="N6" s="29">
        <f>IF(
  COUNTIFS('acorduri de mediu impaduriri'!$A$2:$A$1048576,$A6,'acorduri de mediu impaduriri'!$I$2:$I$1048576,"&lt;="&amp;DATE(2024,12,31),'acorduri de mediu impaduriri'!$J$2:$J$1048576,"&gt;"&amp;DATE(2024,12,31))
 +COUNTIFS('acorduri de mediu impaduriri'!$A$2:$A$1048576,$A6,'acorduri de mediu impaduriri'!$I$2:$I$1048576,"&lt;="&amp;DATE(2024,12,31),'acorduri de mediu impaduriri'!$K$2:$K$1048576,"&gt;"&amp;DATE(2024,12,31))
 +COUNTIFS('acorduri de mediu impaduriri'!$A$2:$A$1048576,$A6,'acorduri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impaduriri'!$A$2:$A$1048576,$A6,'acorduri de mediu impaduriri'!$I$2:$I$1048576,"&lt;="&amp;DATE(2024,12,31),'acorduri de mediu impaduriri'!$J$2:$J$1048576,"&gt;"&amp;DATE(2024,12,31))
  +SUMIFS('acorduri de mediu impaduriri'!$C$2:$C$1048576,'acorduri de mediu impaduriri'!$A$2:$A$1048576,$A6,'acorduri de mediu impaduriri'!$I$2:$I$1048576,"&lt;="&amp;DATE(2024,12,31),'acorduri de mediu impaduriri'!$K$2:$K$1048576,"&gt;"&amp;DATE(2024,12,31))
  +SUMIFS('acorduri de mediu impaduriri'!$C$2:$C$1048576,'acorduri de mediu impaduriri'!$A$2:$A$1048576,$A6,'acorduri de mediu impaduriri'!$I$2:$I$1048576,"&lt;="&amp;DATE(2024,12,31),'acorduri de mediu impaduriri'!$J$2:$J$1048576,"",'acorduri de mediu impaduriri'!$K$2:$K$1048576,"")
 ))</f>
        <v>11.48</v>
      </c>
      <c r="O6" s="28">
        <f>IF(
  COUNTIFS('acorduri de mediu impaduriri'!$A$2:$A$1048576,$A6,'acorduri de mediu impaduriri'!$D$2:$D$1048576,"aprobat",'acorduri de mediu impaduriri'!$J$2:$J$1048576,"&lt;="&amp;DATE(2025,6,30))=0,
  "",
  SUMIFS('acorduri de mediu impaduriri'!$C$2:$C$1048576,'acorduri de mediu impaduriri'!$A$2:$A$1048576,$A6,'acorduri de mediu impaduriri'!$D$2:$D$1048576,"aprobat",'acorduri de mediu impaduriri'!$J$2:$J$1048576,"&lt;="&amp;DATE(2025,6,30))
)</f>
        <v>509.35800000000006</v>
      </c>
      <c r="P6" s="29">
        <f>IF(
  COUNTIFS('acorduri de mediu impaduriri'!$A$2:$A$1048576,$A6,'acorduri de mediu impaduriri'!$I$2:$I$1048576,"&lt;="&amp;DATE(2025,6,30),'acorduri de mediu impaduriri'!$J$2:$J$1048576,"&gt;"&amp;DATE(2025,6,30))
 +COUNTIFS('acorduri de mediu impaduriri'!$A$2:$A$1048576,$A6,'acorduri de mediu impaduriri'!$I$2:$I$1048576,"&lt;="&amp;DATE(2025,6,30),'acorduri de mediu impaduriri'!$K$2:$K$1048576,"&gt;"&amp;DATE(2025,6,30))
 +COUNTIFS('acorduri de mediu impaduriri'!$A$2:$A$1048576,$A6,'acorduri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impaduriri'!$A$2:$A$1048576,$A6,'acorduri de mediu impaduriri'!$I$2:$I$1048576,"&lt;="&amp;DATE(2025,6,30),'acorduri de mediu impaduriri'!$J$2:$J$1048576,"&gt;"&amp;DATE(2025,6,30))
  +SUMIFS('acorduri de mediu impaduriri'!$C$2:$C$1048576,'acorduri de mediu impaduriri'!$A$2:$A$1048576,$A6,'acorduri de mediu impaduriri'!$I$2:$I$1048576,"&lt;="&amp;DATE(2025,6,30),'acorduri de mediu impaduriri'!$K$2:$K$1048576,"&gt;"&amp;DATE(2025,6,30))
  +SUMIFS('acorduri de mediu impaduriri'!$C$2:$C$1048576,'acorduri de mediu impaduriri'!$A$2:$A$1048576,$A6,'acorduri de mediu impaduriri'!$I$2:$I$1048576,"&lt;="&amp;DATE(2025,6,30),'acorduri de mediu impaduriri'!$J$2:$J$1048576,"",'acorduri de mediu impaduriri'!$K$2:$K$1048576,"")
 ))</f>
        <v>166.38819999999998</v>
      </c>
      <c r="Q6" s="28">
        <f>IF(
  COUNTIFS('acorduri de mediu impaduriri'!$A$2:$A$1048576,$A6,'acorduri de mediu impaduriri'!$D$2:$D$1048576,"aprobat",'acorduri de mediu impaduriri'!$J$2:$J$1048576,"&lt;="&amp;DATE(2025,8,6))=0,
  "",
  SUMIFS('acorduri de mediu impaduriri'!$C$2:$C$1048576,'acorduri de mediu impaduriri'!$A$2:$A$1048576,$A6,'acorduri de mediu impaduriri'!$D$2:$D$1048576,"aprobat",'acorduri de mediu impaduriri'!$J$2:$J$1048576,"&lt;="&amp;DATE(2025,8,6))
)</f>
        <v>675.67449999999997</v>
      </c>
      <c r="R6" s="29">
        <f>IF(
  COUNTIFS('acorduri de mediu impaduriri'!$A$2:$A$1048576,$A6,'acorduri de mediu impaduriri'!$I$2:$I$1048576,"&lt;="&amp;DATE(2025,8,6),'acorduri de mediu impaduriri'!$J$2:$J$1048576,"&gt;"&amp;DATE(2025,8,6))
 +COUNTIFS('acorduri de mediu impaduriri'!$A$2:$A$1048576,$A6,'acorduri de mediu impaduriri'!$I$2:$I$1048576,"&lt;="&amp;DATE(2025,8,6),'acorduri de mediu impaduriri'!$K$2:$K$1048576,"&gt;"&amp;DATE(2025,8,6))
 +COUNTIFS('acorduri de mediu impaduriri'!$A$2:$A$1048576,$A6,'acorduri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impaduriri'!$A$2:$A$1048576,$A6,'acorduri de mediu impaduriri'!$I$2:$I$1048576,"&lt;="&amp;DATE(2025,8,6),'acorduri de mediu impaduriri'!$J$2:$J$1048576,"&gt;"&amp;DATE(2025,8,6))
  +SUMIFS('acorduri de mediu impaduriri'!$C$2:$C$1048576,'acorduri de mediu impaduriri'!$A$2:$A$1048576,$A6,'acorduri de mediu impaduriri'!$I$2:$I$1048576,"&lt;="&amp;DATE(2025,8,6),'acorduri de mediu impaduriri'!$K$2:$K$1048576,"&gt;"&amp;DATE(2025,8,6))
  +SUMIFS('acorduri de mediu impaduriri'!$C$2:$C$1048576,'acorduri de mediu impaduriri'!$A$2:$A$1048576,$A6,'acorduri de mediu impaduriri'!$I$2:$I$1048576,"&lt;="&amp;DATE(2025,8,6),'acorduri de mediu impaduriri'!$J$2:$J$1048576,"",'acorduri de mediu impaduriri'!$K$2:$K$1048576,"")
 ))</f>
        <v>74.342000000000013</v>
      </c>
      <c r="S6" s="42">
        <f>IF(
  COUNTIFS('acorduri de mediu impaduriri'!$A$2:$A$1048576,$A6,'acorduri de mediu impaduriri'!$D$2:$D$1048576,"aprobat",'acorduri de mediu impaduriri'!$J$2:$J$1048576,"&lt;="&amp;DATE(2025,7,30))=0,
  "",
  SUMIFS('acorduri de mediu impaduriri'!$C$2:$C$1048576,'acorduri de mediu impaduriri'!$A$2:$A$1048576,$A6,'acorduri de mediu impaduriri'!$D$2:$D$1048576,"aprobat",'acorduri de mediu impaduriri'!$J$2:$J$1048576,"&lt;="&amp;DATE(2025,7,30))
)</f>
        <v>646.50009999999997</v>
      </c>
    </row>
    <row r="7" spans="1:19" ht="18" customHeight="1" x14ac:dyDescent="0.35">
      <c r="A7" s="24" t="str">
        <f>nomenclatoare!A7</f>
        <v>Bistrița-Năsăud</v>
      </c>
      <c r="B7" s="25" t="s">
        <v>41</v>
      </c>
      <c r="C7" s="26">
        <f>IF(
  COUNTIFS('acorduri de mediu impaduriri'!$A$2:$A$3002,$A7,'acorduri de mediu impaduriri'!$D$2:$D$3002,"aprobat",'acorduri de mediu impaduriri'!$J$2:$J$3002,"&lt;="&amp;DATE(VALUE(RIGHT(TRIM($B7),4)),VALUE(MID(TRIM($B7),4,2)),VALUE(LEFT(TRIM($B7),2))))=0,
  "",
  SUMIFS('acorduri de mediu impaduriri'!$C$2:$C$3002,'acorduri de mediu impaduriri'!$A$2:$A$3002,$A7,'acorduri de mediu impaduriri'!$D$2:$D$3002,"aprobat",'acorduri de mediu impaduriri'!$J$2:$J$3002,"&lt;="&amp;DATE(VALUE(RIGHT(TRIM($B7),4)),VALUE(MID(TRIM($B7),4,2)),VALUE(LEFT(TRIM($B7),2))))
)</f>
        <v>217.7807</v>
      </c>
      <c r="D7" s="26">
        <f>IF(
  COUNTIFS('acorduri de mediu impaduriri'!$A$2:$A$3002,$A7,'acorduri de mediu impaduriri'!$I$2:$I$3002,"&lt;="&amp;DATE(VALUE(RIGHT(TRIM($B7),4)),VALUE(MID(TRIM($B7),4,2)),VALUE(LEFT(TRIM($B7),2))),'acorduri de mediu impaduriri'!$J$2:$J$3002,"&gt;"&amp;DATE(VALUE(RIGHT(TRIM($B7),4)),VALUE(MID(TRIM($B7),4,2)),VALUE(LEFT(TRIM($B7),2))))
 +COUNTIFS('acorduri de mediu impaduriri'!$A$2:$A$3002,$A7,'acorduri de mediu impaduriri'!$I$2:$I$3002,"&lt;="&amp;DATE(VALUE(RIGHT(TRIM($B7),4)),VALUE(MID(TRIM($B7),4,2)),VALUE(LEFT(TRIM($B7),2))),'acorduri de mediu impaduriri'!$K$2:$K$3002,"&gt;"&amp;DATE(VALUE(RIGHT(TRIM($B7),4)),VALUE(MID(TRIM($B7),4,2)),VALUE(LEFT(TRIM($B7),2))))
 +COUNTIFS('acorduri de mediu impaduriri'!$A$2:$A$3002,$A7,'acorduri de mediu impaduriri'!$I$2:$I$3002,"&lt;="&amp;DATE(VALUE(RIGHT(TRIM($B7),4)),VALUE(MID(TRIM($B7),4,2)),VALUE(LEFT(TRIM($B7),2))),'acorduri de mediu impaduriri'!$J$2:$J$3002,"",'acorduri de mediu impaduriri'!$K$2:$K$3002,"")
 =0,
 "",
 MAX(0,
   SUMIFS('acorduri de mediu impaduriri'!$C$2:$C$3002,'acorduri de mediu impaduriri'!$A$2:$A$3002,$A7,'acorduri de mediu impaduriri'!$I$2:$I$3002,"&lt;="&amp;DATE(VALUE(RIGHT(TRIM($B7),4)),VALUE(MID(TRIM($B7),4,2)),VALUE(LEFT(TRIM($B7),2))),'acorduri de mediu impaduriri'!$J$2:$J$3002,"&gt;"&amp;DATE(VALUE(RIGHT(TRIM($B7),4)),VALUE(MID(TRIM($B7),4,2)),VALUE(LEFT(TRIM($B7),2))))
  +SUMIFS('acorduri de mediu impaduriri'!$C$2:$C$3002,'acorduri de mediu impaduriri'!$A$2:$A$3002,$A7,'acorduri de mediu impaduriri'!$I$2:$I$3002,"&lt;="&amp;DATE(VALUE(RIGHT(TRIM($B7),4)),VALUE(MID(TRIM($B7),4,2)),VALUE(LEFT(TRIM($B7),2))),'acorduri de mediu impaduriri'!$K$2:$K$3002,"&gt;"&amp;DATE(VALUE(RIGHT(TRIM($B7),4)),VALUE(MID(TRIM($B7),4,2)),VALUE(LEFT(TRIM($B7),2))))
  +SUMIFS('acorduri de mediu impaduriri'!$C$2:$C$3002,'acorduri de mediu impaduriri'!$A$2:$A$3002,$A7,'acorduri de mediu impaduriri'!$I$2:$I$3002,"&lt;="&amp;DATE(VALUE(RIGHT(TRIM($B7),4)),VALUE(MID(TRIM($B7),4,2)),VALUE(LEFT(TRIM($B7),2))),'acorduri de mediu impaduriri'!$J$2:$J$3002,"",'acorduri de mediu impaduriri'!$K$2:$K$3002,"")
 )
)</f>
        <v>57.967199999999998</v>
      </c>
      <c r="E7" s="26" t="str">
        <f>IF(
  COUNTIFS('acorduri de mediu impaduriri'!$A$2:$A$1048576,$A7,'acorduri de mediu impaduriri'!$D$2:$D$1048576,"respins",'acorduri de mediu impaduriri'!$K$2:$K$1048576,"&lt;="&amp;DATE(VALUE(RIGHT(TRIM($B7),4)),VALUE(MID(TRIM($B7),4,2)),VALUE(LEFT(TRIM($B7),2))))=0,
  "",
  SUMIFS('acorduri de mediu impaduriri'!$C$2:$C$1048576,'acorduri de mediu impaduriri'!$A$2:$A$1048576,$A7,'acorduri de mediu impaduriri'!$D$2:$D$1048576,"respins",'acorduri de mediu impaduriri'!$K$2:$K$1048576,"&lt;="&amp;DATE(VALUE(RIGHT(TRIM($B7),4)),VALUE(MID(TRIM($B7),4,2)),VALUE(LEFT(TRIM($B7),2))))
)</f>
        <v/>
      </c>
      <c r="F7" s="27">
        <f>IF(
  COUNTIFS('acorduri de mediu impaduriri'!$A$2:$A$1048576,$A7,'acorduri de mediu impaduriri'!$D$2:$D$1048576,"aprobat",'acorduri de mediu impaduriri'!$H$2:$H$1048576,"&lt;&gt;")=0,
  "",
  ROUNDUP(AVERAGEIFS('acorduri de mediu impaduriri'!$H$2:$H$1048576,'acorduri de mediu impaduriri'!$A$2:$A$1048576,$A7,'acorduri de mediu impaduriri'!$D$2:$D$1048576,"aprobat",'acorduri de mediu impaduriri'!$H$2:$H$1048576,"&lt;&gt;"),0)
)</f>
        <v>157</v>
      </c>
      <c r="G7" s="27">
        <f>IF(
  COUNTIFS('acorduri de mediu impaduriri'!$A$2:$A$1048576,$A7,'acorduri de mediu impaduriri'!$D$2:$D$1048576,"aprobat",'acorduri de mediu impaduriri'!$H$2:$H$1048576,"&lt;&gt;")=0,
  "",
  ROUNDUP(_xlfn.MINIFS('acorduri de mediu impaduriri'!$H$2:$H$1048576,'acorduri de mediu impaduriri'!$A$2:$A$1048576,$A7,'acorduri de mediu impaduriri'!$D$2:$D$1048576,"aprobat",'acorduri de mediu impaduriri'!$H$2:$H$1048576,"&lt;&gt;"),0)
)</f>
        <v>0</v>
      </c>
      <c r="H7" s="27">
        <f>IF(
  COUNTIFS('acorduri de mediu impaduriri'!$A$2:$A$1048576,$A7,'acorduri de mediu impaduriri'!$D$2:$D$1048576,"aprobat",'acorduri de mediu impaduriri'!$H$2:$H$1048576,"&lt;&gt;")=0,
  "",
  ROUNDUP(_xlfn.MAXIFS('acorduri de mediu impaduriri'!$H$2:$H$1048576,'acorduri de mediu impaduriri'!$A$2:$A$1048576,$A7,'acorduri de mediu impaduriri'!$D$2:$D$1048576,"aprobat",'acorduri de mediu impaduriri'!$H$2:$H$1048576,"&lt;&gt;"),0)
)</f>
        <v>504</v>
      </c>
      <c r="I7" s="28">
        <f>IF(
  COUNTIFS('acorduri de mediu impaduriri'!$A$2:$A$1048576,$A7,'acorduri de mediu impaduriri'!$D$2:$D$1048576,"aprobat",'acorduri de mediu impaduriri'!$J$2:$J$1048576,"&lt;="&amp;DATE(2023,12,31))=0,
  "",
  SUMIFS('acorduri de mediu impaduriri'!$C$2:$C$1048576,'acorduri de mediu impaduriri'!$A$2:$A$1048576,$A7,'acorduri de mediu impaduriri'!$D$2:$D$1048576,"aprobat",'acorduri de mediu impaduriri'!$J$2:$J$1048576,"&lt;="&amp;DATE(2023,12,31))
)</f>
        <v>19.6691</v>
      </c>
      <c r="J7" s="29">
        <f>IF(
  COUNTIFS('acorduri de mediu impaduriri'!$A$2:$A$1048576,$A7,'acorduri de mediu impaduriri'!$I$2:$I$1048576,"&lt;="&amp;DATE(2023,12,31),'acorduri de mediu impaduriri'!$J$2:$J$1048576,"&gt;"&amp;DATE(2023,12,31))
 +COUNTIFS('acorduri de mediu impaduriri'!$A$2:$A$1048576,$A7,'acorduri de mediu impaduriri'!$I$2:$I$1048576,"&lt;="&amp;DATE(2023,12,31),'acorduri de mediu impaduriri'!$K$2:$K$1048576,"&gt;"&amp;DATE(2023,12,31))
 +COUNTIFS('acorduri de mediu impaduriri'!$A$2:$A$1048576,$A7,'acorduri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impaduriri'!$A$2:$A$1048576,$A7,'acorduri de mediu impaduriri'!$I$2:$I$1048576,"&lt;="&amp;DATE(2023,12,31),'acorduri de mediu impaduriri'!$J$2:$J$1048576,"&gt;"&amp;DATE(2023,12,31))
  +SUMIFS('acorduri de mediu impaduriri'!$C$2:$C$1048576,'acorduri de mediu impaduriri'!$A$2:$A$1048576,$A7,'acorduri de mediu impaduriri'!$I$2:$I$1048576,"&lt;="&amp;DATE(2023,12,31),'acorduri de mediu impaduriri'!$K$2:$K$1048576,"&gt;"&amp;DATE(2023,12,31))
  +SUMIFS('acorduri de mediu impaduriri'!$C$2:$C$1048576,'acorduri de mediu impaduriri'!$A$2:$A$1048576,$A7,'acorduri de mediu impaduriri'!$I$2:$I$1048576,"&lt;="&amp;DATE(2023,12,31),'acorduri de mediu impaduriri'!$J$2:$J$1048576,"",'acorduri de mediu impaduriri'!$K$2:$K$1048576,"")
 ))</f>
        <v>57.176700000000004</v>
      </c>
      <c r="K7" s="28">
        <f>IF(
  COUNTIFS('acorduri de mediu impaduriri'!$A$2:$A$1048576,$A7,'acorduri de mediu impaduriri'!$D$2:$D$1048576,"aprobat",'acorduri de mediu impaduriri'!$J$2:$J$1048576,"&lt;="&amp;DATE(2024,6,30))=0,
  "",
  SUMIFS('acorduri de mediu impaduriri'!$C$2:$C$1048576,'acorduri de mediu impaduriri'!$A$2:$A$1048576,$A7,'acorduri de mediu impaduriri'!$D$2:$D$1048576,"aprobat",'acorduri de mediu impaduriri'!$J$2:$J$1048576,"&lt;="&amp;DATE(2024,6,30))
)</f>
        <v>47.14200000000001</v>
      </c>
      <c r="L7" s="29">
        <f>IF(
  COUNTIFS('acorduri de mediu impaduriri'!$A$2:$A$1048576,$A7,'acorduri de mediu impaduriri'!$I$2:$I$1048576,"&lt;="&amp;DATE(2024,6,30),'acorduri de mediu impaduriri'!$J$2:$J$1048576,"&gt;"&amp;DATE(2024,6,30))
 +COUNTIFS('acorduri de mediu impaduriri'!$A$2:$A$1048576,$A7,'acorduri de mediu impaduriri'!$I$2:$I$1048576,"&lt;="&amp;DATE(2024,6,30),'acorduri de mediu impaduriri'!$K$2:$K$1048576,"&gt;"&amp;DATE(2024,6,30))
 +COUNTIFS('acorduri de mediu impaduriri'!$A$2:$A$1048576,$A7,'acorduri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impaduriri'!$A$2:$A$1048576,$A7,'acorduri de mediu impaduriri'!$I$2:$I$1048576,"&lt;="&amp;DATE(2024,6,30),'acorduri de mediu impaduriri'!$J$2:$J$1048576,"&gt;"&amp;DATE(2024,6,30))
  +SUMIFS('acorduri de mediu impaduriri'!$C$2:$C$1048576,'acorduri de mediu impaduriri'!$A$2:$A$1048576,$A7,'acorduri de mediu impaduriri'!$I$2:$I$1048576,"&lt;="&amp;DATE(2024,6,30),'acorduri de mediu impaduriri'!$K$2:$K$1048576,"&gt;"&amp;DATE(2024,6,30))
  +SUMIFS('acorduri de mediu impaduriri'!$C$2:$C$1048576,'acorduri de mediu impaduriri'!$A$2:$A$1048576,$A7,'acorduri de mediu impaduriri'!$I$2:$I$1048576,"&lt;="&amp;DATE(2024,6,30),'acorduri de mediu impaduriri'!$J$2:$J$1048576,"",'acorduri de mediu impaduriri'!$K$2:$K$1048576,"")
 ))</f>
        <v>51.824799999999996</v>
      </c>
      <c r="M7" s="28">
        <f>IF(
  COUNTIFS('acorduri de mediu impaduriri'!$A$2:$A$1048576,$A7,'acorduri de mediu impaduriri'!$D$2:$D$1048576,"aprobat",'acorduri de mediu impaduriri'!$J$2:$J$1048576,"&lt;="&amp;DATE(2024,12,31))=0,
  "",
  SUMIFS('acorduri de mediu impaduriri'!$C$2:$C$1048576,'acorduri de mediu impaduriri'!$A$2:$A$1048576,$A7,'acorduri de mediu impaduriri'!$D$2:$D$1048576,"aprobat",'acorduri de mediu impaduriri'!$J$2:$J$1048576,"&lt;="&amp;DATE(2024,12,31))
)</f>
        <v>112.22359999999998</v>
      </c>
      <c r="N7" s="29">
        <f>IF(
  COUNTIFS('acorduri de mediu impaduriri'!$A$2:$A$1048576,$A7,'acorduri de mediu impaduriri'!$I$2:$I$1048576,"&lt;="&amp;DATE(2024,12,31),'acorduri de mediu impaduriri'!$J$2:$J$1048576,"&gt;"&amp;DATE(2024,12,31))
 +COUNTIFS('acorduri de mediu impaduriri'!$A$2:$A$1048576,$A7,'acorduri de mediu impaduriri'!$I$2:$I$1048576,"&lt;="&amp;DATE(2024,12,31),'acorduri de mediu impaduriri'!$K$2:$K$1048576,"&gt;"&amp;DATE(2024,12,31))
 +COUNTIFS('acorduri de mediu impaduriri'!$A$2:$A$1048576,$A7,'acorduri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impaduriri'!$A$2:$A$1048576,$A7,'acorduri de mediu impaduriri'!$I$2:$I$1048576,"&lt;="&amp;DATE(2024,12,31),'acorduri de mediu impaduriri'!$J$2:$J$1048576,"&gt;"&amp;DATE(2024,12,31))
  +SUMIFS('acorduri de mediu impaduriri'!$C$2:$C$1048576,'acorduri de mediu impaduriri'!$A$2:$A$1048576,$A7,'acorduri de mediu impaduriri'!$I$2:$I$1048576,"&lt;="&amp;DATE(2024,12,31),'acorduri de mediu impaduriri'!$K$2:$K$1048576,"&gt;"&amp;DATE(2024,12,31))
  +SUMIFS('acorduri de mediu impaduriri'!$C$2:$C$1048576,'acorduri de mediu impaduriri'!$A$2:$A$1048576,$A7,'acorduri de mediu impaduriri'!$I$2:$I$1048576,"&lt;="&amp;DATE(2024,12,31),'acorduri de mediu impaduriri'!$J$2:$J$1048576,"",'acorduri de mediu impaduriri'!$K$2:$K$1048576,"")
 ))</f>
        <v>49.534700000000008</v>
      </c>
      <c r="O7" s="28">
        <f>IF(
  COUNTIFS('acorduri de mediu impaduriri'!$A$2:$A$1048576,$A7,'acorduri de mediu impaduriri'!$D$2:$D$1048576,"aprobat",'acorduri de mediu impaduriri'!$J$2:$J$1048576,"&lt;="&amp;DATE(2025,6,30))=0,
  "",
  SUMIFS('acorduri de mediu impaduriri'!$C$2:$C$1048576,'acorduri de mediu impaduriri'!$A$2:$A$1048576,$A7,'acorduri de mediu impaduriri'!$D$2:$D$1048576,"aprobat",'acorduri de mediu impaduriri'!$J$2:$J$1048576,"&lt;="&amp;DATE(2025,6,30))
)</f>
        <v>170.20549999999994</v>
      </c>
      <c r="P7" s="29">
        <f>IF(
  COUNTIFS('acorduri de mediu impaduriri'!$A$2:$A$1048576,$A7,'acorduri de mediu impaduriri'!$I$2:$I$1048576,"&lt;="&amp;DATE(2025,6,30),'acorduri de mediu impaduriri'!$J$2:$J$1048576,"&gt;"&amp;DATE(2025,6,30))
 +COUNTIFS('acorduri de mediu impaduriri'!$A$2:$A$1048576,$A7,'acorduri de mediu impaduriri'!$I$2:$I$1048576,"&lt;="&amp;DATE(2025,6,30),'acorduri de mediu impaduriri'!$K$2:$K$1048576,"&gt;"&amp;DATE(2025,6,30))
 +COUNTIFS('acorduri de mediu impaduriri'!$A$2:$A$1048576,$A7,'acorduri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impaduriri'!$A$2:$A$1048576,$A7,'acorduri de mediu impaduriri'!$I$2:$I$1048576,"&lt;="&amp;DATE(2025,6,30),'acorduri de mediu impaduriri'!$J$2:$J$1048576,"&gt;"&amp;DATE(2025,6,30))
  +SUMIFS('acorduri de mediu impaduriri'!$C$2:$C$1048576,'acorduri de mediu impaduriri'!$A$2:$A$1048576,$A7,'acorduri de mediu impaduriri'!$I$2:$I$1048576,"&lt;="&amp;DATE(2025,6,30),'acorduri de mediu impaduriri'!$K$2:$K$1048576,"&gt;"&amp;DATE(2025,6,30))
  +SUMIFS('acorduri de mediu impaduriri'!$C$2:$C$1048576,'acorduri de mediu impaduriri'!$A$2:$A$1048576,$A7,'acorduri de mediu impaduriri'!$I$2:$I$1048576,"&lt;="&amp;DATE(2025,6,30),'acorduri de mediu impaduriri'!$J$2:$J$1048576,"",'acorduri de mediu impaduriri'!$K$2:$K$1048576,"")
 ))</f>
        <v>80.223899999999986</v>
      </c>
      <c r="Q7" s="28">
        <f>IF(
  COUNTIFS('acorduri de mediu impaduriri'!$A$2:$A$1048576,$A7,'acorduri de mediu impaduriri'!$D$2:$D$1048576,"aprobat",'acorduri de mediu impaduriri'!$J$2:$J$1048576,"&lt;="&amp;DATE(2025,8,6))=0,
  "",
  SUMIFS('acorduri de mediu impaduriri'!$C$2:$C$1048576,'acorduri de mediu impaduriri'!$A$2:$A$1048576,$A7,'acorduri de mediu impaduriri'!$D$2:$D$1048576,"aprobat",'acorduri de mediu impaduriri'!$J$2:$J$1048576,"&lt;="&amp;DATE(2025,8,6))
)</f>
        <v>217.7807</v>
      </c>
      <c r="R7" s="29">
        <f>IF(
  COUNTIFS('acorduri de mediu impaduriri'!$A$2:$A$1048576,$A7,'acorduri de mediu impaduriri'!$I$2:$I$1048576,"&lt;="&amp;DATE(2025,8,6),'acorduri de mediu impaduriri'!$J$2:$J$1048576,"&gt;"&amp;DATE(2025,8,6))
 +COUNTIFS('acorduri de mediu impaduriri'!$A$2:$A$1048576,$A7,'acorduri de mediu impaduriri'!$I$2:$I$1048576,"&lt;="&amp;DATE(2025,8,6),'acorduri de mediu impaduriri'!$K$2:$K$1048576,"&gt;"&amp;DATE(2025,8,6))
 +COUNTIFS('acorduri de mediu impaduriri'!$A$2:$A$1048576,$A7,'acorduri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impaduriri'!$A$2:$A$1048576,$A7,'acorduri de mediu impaduriri'!$I$2:$I$1048576,"&lt;="&amp;DATE(2025,8,6),'acorduri de mediu impaduriri'!$J$2:$J$1048576,"&gt;"&amp;DATE(2025,8,6))
  +SUMIFS('acorduri de mediu impaduriri'!$C$2:$C$1048576,'acorduri de mediu impaduriri'!$A$2:$A$1048576,$A7,'acorduri de mediu impaduriri'!$I$2:$I$1048576,"&lt;="&amp;DATE(2025,8,6),'acorduri de mediu impaduriri'!$K$2:$K$1048576,"&gt;"&amp;DATE(2025,8,6))
  +SUMIFS('acorduri de mediu impaduriri'!$C$2:$C$1048576,'acorduri de mediu impaduriri'!$A$2:$A$1048576,$A7,'acorduri de mediu impaduriri'!$I$2:$I$1048576,"&lt;="&amp;DATE(2025,8,6),'acorduri de mediu impaduriri'!$J$2:$J$1048576,"",'acorduri de mediu impaduriri'!$K$2:$K$1048576,"")
 ))</f>
        <v>57.967199999999998</v>
      </c>
      <c r="S7" s="42">
        <f>IF(
  COUNTIFS('acorduri de mediu impaduriri'!$A$2:$A$1048576,$A7,'acorduri de mediu impaduriri'!$D$2:$D$1048576,"aprobat",'acorduri de mediu impaduriri'!$J$2:$J$1048576,"&lt;="&amp;DATE(2025,7,30))=0,
  "",
  SUMIFS('acorduri de mediu impaduriri'!$C$2:$C$1048576,'acorduri de mediu impaduriri'!$A$2:$A$1048576,$A7,'acorduri de mediu impaduriri'!$D$2:$D$1048576,"aprobat",'acorduri de mediu impaduriri'!$J$2:$J$1048576,"&lt;="&amp;DATE(2025,7,30))
)</f>
        <v>217.7807</v>
      </c>
    </row>
    <row r="8" spans="1:19" ht="18" customHeight="1" x14ac:dyDescent="0.35">
      <c r="A8" s="24" t="str">
        <f>nomenclatoare!A8</f>
        <v>Brăila</v>
      </c>
      <c r="B8" s="25" t="s">
        <v>42</v>
      </c>
      <c r="C8" s="26">
        <f>IF(
  COUNTIFS('acorduri de mediu impaduriri'!$A$2:$A$3002,$A8,'acorduri de mediu impaduriri'!$D$2:$D$3002,"aprobat",'acorduri de mediu impaduriri'!$J$2:$J$3002,"&lt;="&amp;DATE(VALUE(RIGHT(TRIM($B8),4)),VALUE(MID(TRIM($B8),4,2)),VALUE(LEFT(TRIM($B8),2))))=0,
  "",
  SUMIFS('acorduri de mediu impaduriri'!$C$2:$C$3002,'acorduri de mediu impaduriri'!$A$2:$A$3002,$A8,'acorduri de mediu impaduriri'!$D$2:$D$3002,"aprobat",'acorduri de mediu impaduriri'!$J$2:$J$3002,"&lt;="&amp;DATE(VALUE(RIGHT(TRIM($B8),4)),VALUE(MID(TRIM($B8),4,2)),VALUE(LEFT(TRIM($B8),2))))
)</f>
        <v>1582.1995000000002</v>
      </c>
      <c r="D8" s="26">
        <f>IF(
  COUNTIFS('acorduri de mediu impaduriri'!$A$2:$A$3002,$A8,'acorduri de mediu impaduriri'!$I$2:$I$3002,"&lt;="&amp;DATE(VALUE(RIGHT(TRIM($B8),4)),VALUE(MID(TRIM($B8),4,2)),VALUE(LEFT(TRIM($B8),2))),'acorduri de mediu impaduriri'!$J$2:$J$3002,"&gt;"&amp;DATE(VALUE(RIGHT(TRIM($B8),4)),VALUE(MID(TRIM($B8),4,2)),VALUE(LEFT(TRIM($B8),2))))
 +COUNTIFS('acorduri de mediu impaduriri'!$A$2:$A$3002,$A8,'acorduri de mediu impaduriri'!$I$2:$I$3002,"&lt;="&amp;DATE(VALUE(RIGHT(TRIM($B8),4)),VALUE(MID(TRIM($B8),4,2)),VALUE(LEFT(TRIM($B8),2))),'acorduri de mediu impaduriri'!$K$2:$K$3002,"&gt;"&amp;DATE(VALUE(RIGHT(TRIM($B8),4)),VALUE(MID(TRIM($B8),4,2)),VALUE(LEFT(TRIM($B8),2))))
 +COUNTIFS('acorduri de mediu impaduriri'!$A$2:$A$3002,$A8,'acorduri de mediu impaduriri'!$I$2:$I$3002,"&lt;="&amp;DATE(VALUE(RIGHT(TRIM($B8),4)),VALUE(MID(TRIM($B8),4,2)),VALUE(LEFT(TRIM($B8),2))),'acorduri de mediu impaduriri'!$J$2:$J$3002,"",'acorduri de mediu impaduriri'!$K$2:$K$3002,"")
 =0,
 "",
 MAX(0,
   SUMIFS('acorduri de mediu impaduriri'!$C$2:$C$3002,'acorduri de mediu impaduriri'!$A$2:$A$3002,$A8,'acorduri de mediu impaduriri'!$I$2:$I$3002,"&lt;="&amp;DATE(VALUE(RIGHT(TRIM($B8),4)),VALUE(MID(TRIM($B8),4,2)),VALUE(LEFT(TRIM($B8),2))),'acorduri de mediu impaduriri'!$J$2:$J$3002,"&gt;"&amp;DATE(VALUE(RIGHT(TRIM($B8),4)),VALUE(MID(TRIM($B8),4,2)),VALUE(LEFT(TRIM($B8),2))))
  +SUMIFS('acorduri de mediu impaduriri'!$C$2:$C$3002,'acorduri de mediu impaduriri'!$A$2:$A$3002,$A8,'acorduri de mediu impaduriri'!$I$2:$I$3002,"&lt;="&amp;DATE(VALUE(RIGHT(TRIM($B8),4)),VALUE(MID(TRIM($B8),4,2)),VALUE(LEFT(TRIM($B8),2))),'acorduri de mediu impaduriri'!$K$2:$K$3002,"&gt;"&amp;DATE(VALUE(RIGHT(TRIM($B8),4)),VALUE(MID(TRIM($B8),4,2)),VALUE(LEFT(TRIM($B8),2))))
  +SUMIFS('acorduri de mediu impaduriri'!$C$2:$C$3002,'acorduri de mediu impaduriri'!$A$2:$A$3002,$A8,'acorduri de mediu impaduriri'!$I$2:$I$3002,"&lt;="&amp;DATE(VALUE(RIGHT(TRIM($B8),4)),VALUE(MID(TRIM($B8),4,2)),VALUE(LEFT(TRIM($B8),2))),'acorduri de mediu impaduriri'!$J$2:$J$3002,"",'acorduri de mediu impaduriri'!$K$2:$K$3002,"")
 )
)</f>
        <v>157.4442</v>
      </c>
      <c r="E8" s="26" t="str">
        <f>IF(
  COUNTIFS('acorduri de mediu impaduriri'!$A$2:$A$1048576,$A8,'acorduri de mediu impaduriri'!$D$2:$D$1048576,"respins",'acorduri de mediu impaduriri'!$K$2:$K$1048576,"&lt;="&amp;DATE(VALUE(RIGHT(TRIM($B8),4)),VALUE(MID(TRIM($B8),4,2)),VALUE(LEFT(TRIM($B8),2))))=0,
  "",
  SUMIFS('acorduri de mediu impaduriri'!$C$2:$C$1048576,'acorduri de mediu impaduriri'!$A$2:$A$1048576,$A8,'acorduri de mediu impaduriri'!$D$2:$D$1048576,"respins",'acorduri de mediu impaduriri'!$K$2:$K$1048576,"&lt;="&amp;DATE(VALUE(RIGHT(TRIM($B8),4)),VALUE(MID(TRIM($B8),4,2)),VALUE(LEFT(TRIM($B8),2))))
)</f>
        <v/>
      </c>
      <c r="F8" s="27">
        <f>IF(
  COUNTIFS('acorduri de mediu impaduriri'!$A$2:$A$1048576,$A8,'acorduri de mediu impaduriri'!$D$2:$D$1048576,"aprobat",'acorduri de mediu impaduriri'!$H$2:$H$1048576,"&lt;&gt;")=0,
  "",
  ROUNDUP(AVERAGEIFS('acorduri de mediu impaduriri'!$H$2:$H$1048576,'acorduri de mediu impaduriri'!$A$2:$A$1048576,$A8,'acorduri de mediu impaduriri'!$D$2:$D$1048576,"aprobat",'acorduri de mediu impaduriri'!$H$2:$H$1048576,"&lt;&gt;"),0)
)</f>
        <v>99</v>
      </c>
      <c r="G8" s="27">
        <f>IF(
  COUNTIFS('acorduri de mediu impaduriri'!$A$2:$A$1048576,$A8,'acorduri de mediu impaduriri'!$D$2:$D$1048576,"aprobat",'acorduri de mediu impaduriri'!$H$2:$H$1048576,"&lt;&gt;")=0,
  "",
  ROUNDUP(_xlfn.MINIFS('acorduri de mediu impaduriri'!$H$2:$H$1048576,'acorduri de mediu impaduriri'!$A$2:$A$1048576,$A8,'acorduri de mediu impaduriri'!$D$2:$D$1048576,"aprobat",'acorduri de mediu impaduriri'!$H$2:$H$1048576,"&lt;&gt;"),0)
)</f>
        <v>24</v>
      </c>
      <c r="H8" s="27">
        <f>IF(
  COUNTIFS('acorduri de mediu impaduriri'!$A$2:$A$1048576,$A8,'acorduri de mediu impaduriri'!$D$2:$D$1048576,"aprobat",'acorduri de mediu impaduriri'!$H$2:$H$1048576,"&lt;&gt;")=0,
  "",
  ROUNDUP(_xlfn.MAXIFS('acorduri de mediu impaduriri'!$H$2:$H$1048576,'acorduri de mediu impaduriri'!$A$2:$A$1048576,$A8,'acorduri de mediu impaduriri'!$D$2:$D$1048576,"aprobat",'acorduri de mediu impaduriri'!$H$2:$H$1048576,"&lt;&gt;"),0)
)</f>
        <v>306</v>
      </c>
      <c r="I8" s="28">
        <f>IF(
  COUNTIFS('acorduri de mediu impaduriri'!$A$2:$A$1048576,$A8,'acorduri de mediu impaduriri'!$D$2:$D$1048576,"aprobat",'acorduri de mediu impaduriri'!$J$2:$J$1048576,"&lt;="&amp;DATE(2023,12,31))=0,
  "",
  SUMIFS('acorduri de mediu impaduriri'!$C$2:$C$1048576,'acorduri de mediu impaduriri'!$A$2:$A$1048576,$A8,'acorduri de mediu impaduriri'!$D$2:$D$1048576,"aprobat",'acorduri de mediu impaduriri'!$J$2:$J$1048576,"&lt;="&amp;DATE(2023,12,31))
)</f>
        <v>6.8996000000000004</v>
      </c>
      <c r="J8" s="29">
        <f>IF(
  COUNTIFS('acorduri de mediu impaduriri'!$A$2:$A$1048576,$A8,'acorduri de mediu impaduriri'!$I$2:$I$1048576,"&lt;="&amp;DATE(2023,12,31),'acorduri de mediu impaduriri'!$J$2:$J$1048576,"&gt;"&amp;DATE(2023,12,31))
 +COUNTIFS('acorduri de mediu impaduriri'!$A$2:$A$1048576,$A8,'acorduri de mediu impaduriri'!$I$2:$I$1048576,"&lt;="&amp;DATE(2023,12,31),'acorduri de mediu impaduriri'!$K$2:$K$1048576,"&gt;"&amp;DATE(2023,12,31))
 +COUNTIFS('acorduri de mediu impaduriri'!$A$2:$A$1048576,$A8,'acorduri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impaduriri'!$A$2:$A$1048576,$A8,'acorduri de mediu impaduriri'!$I$2:$I$1048576,"&lt;="&amp;DATE(2023,12,31),'acorduri de mediu impaduriri'!$J$2:$J$1048576,"&gt;"&amp;DATE(2023,12,31))
  +SUMIFS('acorduri de mediu impaduriri'!$C$2:$C$1048576,'acorduri de mediu impaduriri'!$A$2:$A$1048576,$A8,'acorduri de mediu impaduriri'!$I$2:$I$1048576,"&lt;="&amp;DATE(2023,12,31),'acorduri de mediu impaduriri'!$K$2:$K$1048576,"&gt;"&amp;DATE(2023,12,31))
  +SUMIFS('acorduri de mediu impaduriri'!$C$2:$C$1048576,'acorduri de mediu impaduriri'!$A$2:$A$1048576,$A8,'acorduri de mediu impaduriri'!$I$2:$I$1048576,"&lt;="&amp;DATE(2023,12,31),'acorduri de mediu impaduriri'!$J$2:$J$1048576,"",'acorduri de mediu impaduriri'!$K$2:$K$1048576,"")
 ))</f>
        <v>108.3034</v>
      </c>
      <c r="K8" s="28">
        <f>IF(
  COUNTIFS('acorduri de mediu impaduriri'!$A$2:$A$1048576,$A8,'acorduri de mediu impaduriri'!$D$2:$D$1048576,"aprobat",'acorduri de mediu impaduriri'!$J$2:$J$1048576,"&lt;="&amp;DATE(2024,6,30))=0,
  "",
  SUMIFS('acorduri de mediu impaduriri'!$C$2:$C$1048576,'acorduri de mediu impaduriri'!$A$2:$A$1048576,$A8,'acorduri de mediu impaduriri'!$D$2:$D$1048576,"aprobat",'acorduri de mediu impaduriri'!$J$2:$J$1048576,"&lt;="&amp;DATE(2024,6,30))
)</f>
        <v>120.71379999999999</v>
      </c>
      <c r="L8" s="29">
        <f>IF(
  COUNTIFS('acorduri de mediu impaduriri'!$A$2:$A$1048576,$A8,'acorduri de mediu impaduriri'!$I$2:$I$1048576,"&lt;="&amp;DATE(2024,6,30),'acorduri de mediu impaduriri'!$J$2:$J$1048576,"&gt;"&amp;DATE(2024,6,30))
 +COUNTIFS('acorduri de mediu impaduriri'!$A$2:$A$1048576,$A8,'acorduri de mediu impaduriri'!$I$2:$I$1048576,"&lt;="&amp;DATE(2024,6,30),'acorduri de mediu impaduriri'!$K$2:$K$1048576,"&gt;"&amp;DATE(2024,6,30))
 +COUNTIFS('acorduri de mediu impaduriri'!$A$2:$A$1048576,$A8,'acorduri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impaduriri'!$A$2:$A$1048576,$A8,'acorduri de mediu impaduriri'!$I$2:$I$1048576,"&lt;="&amp;DATE(2024,6,30),'acorduri de mediu impaduriri'!$J$2:$J$1048576,"&gt;"&amp;DATE(2024,6,30))
  +SUMIFS('acorduri de mediu impaduriri'!$C$2:$C$1048576,'acorduri de mediu impaduriri'!$A$2:$A$1048576,$A8,'acorduri de mediu impaduriri'!$I$2:$I$1048576,"&lt;="&amp;DATE(2024,6,30),'acorduri de mediu impaduriri'!$K$2:$K$1048576,"&gt;"&amp;DATE(2024,6,30))
  +SUMIFS('acorduri de mediu impaduriri'!$C$2:$C$1048576,'acorduri de mediu impaduriri'!$A$2:$A$1048576,$A8,'acorduri de mediu impaduriri'!$I$2:$I$1048576,"&lt;="&amp;DATE(2024,6,30),'acorduri de mediu impaduriri'!$J$2:$J$1048576,"",'acorduri de mediu impaduriri'!$K$2:$K$1048576,"")
 ))</f>
        <v>74.9114</v>
      </c>
      <c r="M8" s="28">
        <f>IF(
  COUNTIFS('acorduri de mediu impaduriri'!$A$2:$A$1048576,$A8,'acorduri de mediu impaduriri'!$D$2:$D$1048576,"aprobat",'acorduri de mediu impaduriri'!$J$2:$J$1048576,"&lt;="&amp;DATE(2024,12,31))=0,
  "",
  SUMIFS('acorduri de mediu impaduriri'!$C$2:$C$1048576,'acorduri de mediu impaduriri'!$A$2:$A$1048576,$A8,'acorduri de mediu impaduriri'!$D$2:$D$1048576,"aprobat",'acorduri de mediu impaduriri'!$J$2:$J$1048576,"&lt;="&amp;DATE(2024,12,31))
)</f>
        <v>257.97820000000002</v>
      </c>
      <c r="N8" s="29">
        <f>IF(
  COUNTIFS('acorduri de mediu impaduriri'!$A$2:$A$1048576,$A8,'acorduri de mediu impaduriri'!$I$2:$I$1048576,"&lt;="&amp;DATE(2024,12,31),'acorduri de mediu impaduriri'!$J$2:$J$1048576,"&gt;"&amp;DATE(2024,12,31))
 +COUNTIFS('acorduri de mediu impaduriri'!$A$2:$A$1048576,$A8,'acorduri de mediu impaduriri'!$I$2:$I$1048576,"&lt;="&amp;DATE(2024,12,31),'acorduri de mediu impaduriri'!$K$2:$K$1048576,"&gt;"&amp;DATE(2024,12,31))
 +COUNTIFS('acorduri de mediu impaduriri'!$A$2:$A$1048576,$A8,'acorduri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impaduriri'!$A$2:$A$1048576,$A8,'acorduri de mediu impaduriri'!$I$2:$I$1048576,"&lt;="&amp;DATE(2024,12,31),'acorduri de mediu impaduriri'!$J$2:$J$1048576,"&gt;"&amp;DATE(2024,12,31))
  +SUMIFS('acorduri de mediu impaduriri'!$C$2:$C$1048576,'acorduri de mediu impaduriri'!$A$2:$A$1048576,$A8,'acorduri de mediu impaduriri'!$I$2:$I$1048576,"&lt;="&amp;DATE(2024,12,31),'acorduri de mediu impaduriri'!$K$2:$K$1048576,"&gt;"&amp;DATE(2024,12,31))
  +SUMIFS('acorduri de mediu impaduriri'!$C$2:$C$1048576,'acorduri de mediu impaduriri'!$A$2:$A$1048576,$A8,'acorduri de mediu impaduriri'!$I$2:$I$1048576,"&lt;="&amp;DATE(2024,12,31),'acorduri de mediu impaduriri'!$J$2:$J$1048576,"",'acorduri de mediu impaduriri'!$K$2:$K$1048576,"")
 ))</f>
        <v>77.545600000000007</v>
      </c>
      <c r="O8" s="28">
        <f>IF(
  COUNTIFS('acorduri de mediu impaduriri'!$A$2:$A$1048576,$A8,'acorduri de mediu impaduriri'!$D$2:$D$1048576,"aprobat",'acorduri de mediu impaduriri'!$J$2:$J$1048576,"&lt;="&amp;DATE(2025,6,30))=0,
  "",
  SUMIFS('acorduri de mediu impaduriri'!$C$2:$C$1048576,'acorduri de mediu impaduriri'!$A$2:$A$1048576,$A8,'acorduri de mediu impaduriri'!$D$2:$D$1048576,"aprobat",'acorduri de mediu impaduriri'!$J$2:$J$1048576,"&lt;="&amp;DATE(2025,6,30))
)</f>
        <v>1552.3365000000003</v>
      </c>
      <c r="P8" s="29">
        <f>IF(
  COUNTIFS('acorduri de mediu impaduriri'!$A$2:$A$1048576,$A8,'acorduri de mediu impaduriri'!$I$2:$I$1048576,"&lt;="&amp;DATE(2025,6,30),'acorduri de mediu impaduriri'!$J$2:$J$1048576,"&gt;"&amp;DATE(2025,6,30))
 +COUNTIFS('acorduri de mediu impaduriri'!$A$2:$A$1048576,$A8,'acorduri de mediu impaduriri'!$I$2:$I$1048576,"&lt;="&amp;DATE(2025,6,30),'acorduri de mediu impaduriri'!$K$2:$K$1048576,"&gt;"&amp;DATE(2025,6,30))
 +COUNTIFS('acorduri de mediu impaduriri'!$A$2:$A$1048576,$A8,'acorduri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impaduriri'!$A$2:$A$1048576,$A8,'acorduri de mediu impaduriri'!$I$2:$I$1048576,"&lt;="&amp;DATE(2025,6,30),'acorduri de mediu impaduriri'!$J$2:$J$1048576,"&gt;"&amp;DATE(2025,6,30))
  +SUMIFS('acorduri de mediu impaduriri'!$C$2:$C$1048576,'acorduri de mediu impaduriri'!$A$2:$A$1048576,$A8,'acorduri de mediu impaduriri'!$I$2:$I$1048576,"&lt;="&amp;DATE(2025,6,30),'acorduri de mediu impaduriri'!$K$2:$K$1048576,"&gt;"&amp;DATE(2025,6,30))
  +SUMIFS('acorduri de mediu impaduriri'!$C$2:$C$1048576,'acorduri de mediu impaduriri'!$A$2:$A$1048576,$A8,'acorduri de mediu impaduriri'!$I$2:$I$1048576,"&lt;="&amp;DATE(2025,6,30),'acorduri de mediu impaduriri'!$J$2:$J$1048576,"",'acorduri de mediu impaduriri'!$K$2:$K$1048576,"")
 ))</f>
        <v>91.136300000000006</v>
      </c>
      <c r="Q8" s="28">
        <f>IF(
  COUNTIFS('acorduri de mediu impaduriri'!$A$2:$A$1048576,$A8,'acorduri de mediu impaduriri'!$D$2:$D$1048576,"aprobat",'acorduri de mediu impaduriri'!$J$2:$J$1048576,"&lt;="&amp;DATE(2025,8,6))=0,
  "",
  SUMIFS('acorduri de mediu impaduriri'!$C$2:$C$1048576,'acorduri de mediu impaduriri'!$A$2:$A$1048576,$A8,'acorduri de mediu impaduriri'!$D$2:$D$1048576,"aprobat",'acorduri de mediu impaduriri'!$J$2:$J$1048576,"&lt;="&amp;DATE(2025,8,6))
)</f>
        <v>1582.1995000000002</v>
      </c>
      <c r="R8" s="29">
        <f>IF(
  COUNTIFS('acorduri de mediu impaduriri'!$A$2:$A$1048576,$A8,'acorduri de mediu impaduriri'!$I$2:$I$1048576,"&lt;="&amp;DATE(2025,8,6),'acorduri de mediu impaduriri'!$J$2:$J$1048576,"&gt;"&amp;DATE(2025,8,6))
 +COUNTIFS('acorduri de mediu impaduriri'!$A$2:$A$1048576,$A8,'acorduri de mediu impaduriri'!$I$2:$I$1048576,"&lt;="&amp;DATE(2025,8,6),'acorduri de mediu impaduriri'!$K$2:$K$1048576,"&gt;"&amp;DATE(2025,8,6))
 +COUNTIFS('acorduri de mediu impaduriri'!$A$2:$A$1048576,$A8,'acorduri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impaduriri'!$A$2:$A$1048576,$A8,'acorduri de mediu impaduriri'!$I$2:$I$1048576,"&lt;="&amp;DATE(2025,8,6),'acorduri de mediu impaduriri'!$J$2:$J$1048576,"&gt;"&amp;DATE(2025,8,6))
  +SUMIFS('acorduri de mediu impaduriri'!$C$2:$C$1048576,'acorduri de mediu impaduriri'!$A$2:$A$1048576,$A8,'acorduri de mediu impaduriri'!$I$2:$I$1048576,"&lt;="&amp;DATE(2025,8,6),'acorduri de mediu impaduriri'!$K$2:$K$1048576,"&gt;"&amp;DATE(2025,8,6))
  +SUMIFS('acorduri de mediu impaduriri'!$C$2:$C$1048576,'acorduri de mediu impaduriri'!$A$2:$A$1048576,$A8,'acorduri de mediu impaduriri'!$I$2:$I$1048576,"&lt;="&amp;DATE(2025,8,6),'acorduri de mediu impaduriri'!$J$2:$J$1048576,"",'acorduri de mediu impaduriri'!$K$2:$K$1048576,"")
 ))</f>
        <v>157.4442</v>
      </c>
      <c r="S8" s="42">
        <f>IF(
  COUNTIFS('acorduri de mediu impaduriri'!$A$2:$A$1048576,$A8,'acorduri de mediu impaduriri'!$D$2:$D$1048576,"aprobat",'acorduri de mediu impaduriri'!$J$2:$J$1048576,"&lt;="&amp;DATE(2025,7,30))=0,
  "",
  SUMIFS('acorduri de mediu impaduriri'!$C$2:$C$1048576,'acorduri de mediu impaduriri'!$A$2:$A$1048576,$A8,'acorduri de mediu impaduriri'!$D$2:$D$1048576,"aprobat",'acorduri de mediu impaduriri'!$J$2:$J$1048576,"&lt;="&amp;DATE(2025,7,30))
)</f>
        <v>1556.5165000000002</v>
      </c>
    </row>
    <row r="9" spans="1:19" ht="18" customHeight="1" x14ac:dyDescent="0.35">
      <c r="A9" s="24" t="str">
        <f>nomenclatoare!A9</f>
        <v>Botoșani</v>
      </c>
      <c r="B9" s="25" t="s">
        <v>43</v>
      </c>
      <c r="C9" s="26">
        <f>IF(
  COUNTIFS('acorduri de mediu impaduriri'!$A$2:$A$3002,$A9,'acorduri de mediu impaduriri'!$D$2:$D$3002,"aprobat",'acorduri de mediu impaduriri'!$J$2:$J$3002,"&lt;="&amp;DATE(VALUE(RIGHT(TRIM($B9),4)),VALUE(MID(TRIM($B9),4,2)),VALUE(LEFT(TRIM($B9),2))))=0,
  "",
  SUMIFS('acorduri de mediu impaduriri'!$C$2:$C$3002,'acorduri de mediu impaduriri'!$A$2:$A$3002,$A9,'acorduri de mediu impaduriri'!$D$2:$D$3002,"aprobat",'acorduri de mediu impaduriri'!$J$2:$J$3002,"&lt;="&amp;DATE(VALUE(RIGHT(TRIM($B9),4)),VALUE(MID(TRIM($B9),4,2)),VALUE(LEFT(TRIM($B9),2))))
)</f>
        <v>2026.6187400000003</v>
      </c>
      <c r="D9" s="26">
        <f>IF(
  COUNTIFS('acorduri de mediu impaduriri'!$A$2:$A$3002,$A9,'acorduri de mediu impaduriri'!$I$2:$I$3002,"&lt;="&amp;DATE(VALUE(RIGHT(TRIM($B9),4)),VALUE(MID(TRIM($B9),4,2)),VALUE(LEFT(TRIM($B9),2))),'acorduri de mediu impaduriri'!$J$2:$J$3002,"&gt;"&amp;DATE(VALUE(RIGHT(TRIM($B9),4)),VALUE(MID(TRIM($B9),4,2)),VALUE(LEFT(TRIM($B9),2))))
 +COUNTIFS('acorduri de mediu impaduriri'!$A$2:$A$3002,$A9,'acorduri de mediu impaduriri'!$I$2:$I$3002,"&lt;="&amp;DATE(VALUE(RIGHT(TRIM($B9),4)),VALUE(MID(TRIM($B9),4,2)),VALUE(LEFT(TRIM($B9),2))),'acorduri de mediu impaduriri'!$K$2:$K$3002,"&gt;"&amp;DATE(VALUE(RIGHT(TRIM($B9),4)),VALUE(MID(TRIM($B9),4,2)),VALUE(LEFT(TRIM($B9),2))))
 +COUNTIFS('acorduri de mediu impaduriri'!$A$2:$A$3002,$A9,'acorduri de mediu impaduriri'!$I$2:$I$3002,"&lt;="&amp;DATE(VALUE(RIGHT(TRIM($B9),4)),VALUE(MID(TRIM($B9),4,2)),VALUE(LEFT(TRIM($B9),2))),'acorduri de mediu impaduriri'!$J$2:$J$3002,"",'acorduri de mediu impaduriri'!$K$2:$K$3002,"")
 =0,
 "",
 MAX(0,
   SUMIFS('acorduri de mediu impaduriri'!$C$2:$C$3002,'acorduri de mediu impaduriri'!$A$2:$A$3002,$A9,'acorduri de mediu impaduriri'!$I$2:$I$3002,"&lt;="&amp;DATE(VALUE(RIGHT(TRIM($B9),4)),VALUE(MID(TRIM($B9),4,2)),VALUE(LEFT(TRIM($B9),2))),'acorduri de mediu impaduriri'!$J$2:$J$3002,"&gt;"&amp;DATE(VALUE(RIGHT(TRIM($B9),4)),VALUE(MID(TRIM($B9),4,2)),VALUE(LEFT(TRIM($B9),2))))
  +SUMIFS('acorduri de mediu impaduriri'!$C$2:$C$3002,'acorduri de mediu impaduriri'!$A$2:$A$3002,$A9,'acorduri de mediu impaduriri'!$I$2:$I$3002,"&lt;="&amp;DATE(VALUE(RIGHT(TRIM($B9),4)),VALUE(MID(TRIM($B9),4,2)),VALUE(LEFT(TRIM($B9),2))),'acorduri de mediu impaduriri'!$K$2:$K$3002,"&gt;"&amp;DATE(VALUE(RIGHT(TRIM($B9),4)),VALUE(MID(TRIM($B9),4,2)),VALUE(LEFT(TRIM($B9),2))))
  +SUMIFS('acorduri de mediu impaduriri'!$C$2:$C$3002,'acorduri de mediu impaduriri'!$A$2:$A$3002,$A9,'acorduri de mediu impaduriri'!$I$2:$I$3002,"&lt;="&amp;DATE(VALUE(RIGHT(TRIM($B9),4)),VALUE(MID(TRIM($B9),4,2)),VALUE(LEFT(TRIM($B9),2))),'acorduri de mediu impaduriri'!$J$2:$J$3002,"",'acorduri de mediu impaduriri'!$K$2:$K$3002,"")
 )
)</f>
        <v>411.18960000000004</v>
      </c>
      <c r="E9" s="26" t="str">
        <f>IF(
  COUNTIFS('acorduri de mediu impaduriri'!$A$2:$A$1048576,$A9,'acorduri de mediu impaduriri'!$D$2:$D$1048576,"respins",'acorduri de mediu impaduriri'!$K$2:$K$1048576,"&lt;="&amp;DATE(VALUE(RIGHT(TRIM($B9),4)),VALUE(MID(TRIM($B9),4,2)),VALUE(LEFT(TRIM($B9),2))))=0,
  "",
  SUMIFS('acorduri de mediu impaduriri'!$C$2:$C$1048576,'acorduri de mediu impaduriri'!$A$2:$A$1048576,$A9,'acorduri de mediu impaduriri'!$D$2:$D$1048576,"respins",'acorduri de mediu impaduriri'!$K$2:$K$1048576,"&lt;="&amp;DATE(VALUE(RIGHT(TRIM($B9),4)),VALUE(MID(TRIM($B9),4,2)),VALUE(LEFT(TRIM($B9),2))))
)</f>
        <v/>
      </c>
      <c r="F9" s="27">
        <f>IF(
  COUNTIFS('acorduri de mediu impaduriri'!$A$2:$A$1048576,$A9,'acorduri de mediu impaduriri'!$D$2:$D$1048576,"aprobat",'acorduri de mediu impaduriri'!$H$2:$H$1048576,"&lt;&gt;")=0,
  "",
  ROUNDUP(AVERAGEIFS('acorduri de mediu impaduriri'!$H$2:$H$1048576,'acorduri de mediu impaduriri'!$A$2:$A$1048576,$A9,'acorduri de mediu impaduriri'!$D$2:$D$1048576,"aprobat",'acorduri de mediu impaduriri'!$H$2:$H$1048576,"&lt;&gt;"),0)
)</f>
        <v>74</v>
      </c>
      <c r="G9" s="27">
        <f>IF(
  COUNTIFS('acorduri de mediu impaduriri'!$A$2:$A$1048576,$A9,'acorduri de mediu impaduriri'!$D$2:$D$1048576,"aprobat",'acorduri de mediu impaduriri'!$H$2:$H$1048576,"&lt;&gt;")=0,
  "",
  ROUNDUP(_xlfn.MINIFS('acorduri de mediu impaduriri'!$H$2:$H$1048576,'acorduri de mediu impaduriri'!$A$2:$A$1048576,$A9,'acorduri de mediu impaduriri'!$D$2:$D$1048576,"aprobat",'acorduri de mediu impaduriri'!$H$2:$H$1048576,"&lt;&gt;"),0)
)</f>
        <v>0</v>
      </c>
      <c r="H9" s="27">
        <f>IF(
  COUNTIFS('acorduri de mediu impaduriri'!$A$2:$A$1048576,$A9,'acorduri de mediu impaduriri'!$D$2:$D$1048576,"aprobat",'acorduri de mediu impaduriri'!$H$2:$H$1048576,"&lt;&gt;")=0,
  "",
  ROUNDUP(_xlfn.MAXIFS('acorduri de mediu impaduriri'!$H$2:$H$1048576,'acorduri de mediu impaduriri'!$A$2:$A$1048576,$A9,'acorduri de mediu impaduriri'!$D$2:$D$1048576,"aprobat",'acorduri de mediu impaduriri'!$H$2:$H$1048576,"&lt;&gt;"),0)
)</f>
        <v>140</v>
      </c>
      <c r="I9" s="28">
        <f>IF(
  COUNTIFS('acorduri de mediu impaduriri'!$A$2:$A$1048576,$A9,'acorduri de mediu impaduriri'!$D$2:$D$1048576,"aprobat",'acorduri de mediu impaduriri'!$J$2:$J$1048576,"&lt;="&amp;DATE(2023,12,31))=0,
  "",
  SUMIFS('acorduri de mediu impaduriri'!$C$2:$C$1048576,'acorduri de mediu impaduriri'!$A$2:$A$1048576,$A9,'acorduri de mediu impaduriri'!$D$2:$D$1048576,"aprobat",'acorduri de mediu impaduriri'!$J$2:$J$1048576,"&lt;="&amp;DATE(2023,12,31))
)</f>
        <v>162.01300000000001</v>
      </c>
      <c r="J9" s="29">
        <f>IF(
  COUNTIFS('acorduri de mediu impaduriri'!$A$2:$A$1048576,$A9,'acorduri de mediu impaduriri'!$I$2:$I$1048576,"&lt;="&amp;DATE(2023,12,31),'acorduri de mediu impaduriri'!$J$2:$J$1048576,"&gt;"&amp;DATE(2023,12,31))
 +COUNTIFS('acorduri de mediu impaduriri'!$A$2:$A$1048576,$A9,'acorduri de mediu impaduriri'!$I$2:$I$1048576,"&lt;="&amp;DATE(2023,12,31),'acorduri de mediu impaduriri'!$K$2:$K$1048576,"&gt;"&amp;DATE(2023,12,31))
 +COUNTIFS('acorduri de mediu impaduriri'!$A$2:$A$1048576,$A9,'acorduri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impaduriri'!$A$2:$A$1048576,$A9,'acorduri de mediu impaduriri'!$I$2:$I$1048576,"&lt;="&amp;DATE(2023,12,31),'acorduri de mediu impaduriri'!$J$2:$J$1048576,"&gt;"&amp;DATE(2023,12,31))
  +SUMIFS('acorduri de mediu impaduriri'!$C$2:$C$1048576,'acorduri de mediu impaduriri'!$A$2:$A$1048576,$A9,'acorduri de mediu impaduriri'!$I$2:$I$1048576,"&lt;="&amp;DATE(2023,12,31),'acorduri de mediu impaduriri'!$K$2:$K$1048576,"&gt;"&amp;DATE(2023,12,31))
  +SUMIFS('acorduri de mediu impaduriri'!$C$2:$C$1048576,'acorduri de mediu impaduriri'!$A$2:$A$1048576,$A9,'acorduri de mediu impaduriri'!$I$2:$I$1048576,"&lt;="&amp;DATE(2023,12,31),'acorduri de mediu impaduriri'!$J$2:$J$1048576,"",'acorduri de mediu impaduriri'!$K$2:$K$1048576,"")
 ))</f>
        <v>19.32</v>
      </c>
      <c r="K9" s="28">
        <f>IF(
  COUNTIFS('acorduri de mediu impaduriri'!$A$2:$A$1048576,$A9,'acorduri de mediu impaduriri'!$D$2:$D$1048576,"aprobat",'acorduri de mediu impaduriri'!$J$2:$J$1048576,"&lt;="&amp;DATE(2024,6,30))=0,
  "",
  SUMIFS('acorduri de mediu impaduriri'!$C$2:$C$1048576,'acorduri de mediu impaduriri'!$A$2:$A$1048576,$A9,'acorduri de mediu impaduriri'!$D$2:$D$1048576,"aprobat",'acorduri de mediu impaduriri'!$J$2:$J$1048576,"&lt;="&amp;DATE(2024,6,30))
)</f>
        <v>246.273</v>
      </c>
      <c r="L9" s="29">
        <f>IF(
  COUNTIFS('acorduri de mediu impaduriri'!$A$2:$A$1048576,$A9,'acorduri de mediu impaduriri'!$I$2:$I$1048576,"&lt;="&amp;DATE(2024,6,30),'acorduri de mediu impaduriri'!$J$2:$J$1048576,"&gt;"&amp;DATE(2024,6,30))
 +COUNTIFS('acorduri de mediu impaduriri'!$A$2:$A$1048576,$A9,'acorduri de mediu impaduriri'!$I$2:$I$1048576,"&lt;="&amp;DATE(2024,6,30),'acorduri de mediu impaduriri'!$K$2:$K$1048576,"&gt;"&amp;DATE(2024,6,30))
 +COUNTIFS('acorduri de mediu impaduriri'!$A$2:$A$1048576,$A9,'acorduri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impaduriri'!$A$2:$A$1048576,$A9,'acorduri de mediu impaduriri'!$I$2:$I$1048576,"&lt;="&amp;DATE(2024,6,30),'acorduri de mediu impaduriri'!$J$2:$J$1048576,"&gt;"&amp;DATE(2024,6,30))
  +SUMIFS('acorduri de mediu impaduriri'!$C$2:$C$1048576,'acorduri de mediu impaduriri'!$A$2:$A$1048576,$A9,'acorduri de mediu impaduriri'!$I$2:$I$1048576,"&lt;="&amp;DATE(2024,6,30),'acorduri de mediu impaduriri'!$K$2:$K$1048576,"&gt;"&amp;DATE(2024,6,30))
  +SUMIFS('acorduri de mediu impaduriri'!$C$2:$C$1048576,'acorduri de mediu impaduriri'!$A$2:$A$1048576,$A9,'acorduri de mediu impaduriri'!$I$2:$I$1048576,"&lt;="&amp;DATE(2024,6,30),'acorduri de mediu impaduriri'!$J$2:$J$1048576,"",'acorduri de mediu impaduriri'!$K$2:$K$1048576,"")
 ))</f>
        <v>208.55333999999999</v>
      </c>
      <c r="M9" s="28">
        <f>IF(
  COUNTIFS('acorduri de mediu impaduriri'!$A$2:$A$1048576,$A9,'acorduri de mediu impaduriri'!$D$2:$D$1048576,"aprobat",'acorduri de mediu impaduriri'!$J$2:$J$1048576,"&lt;="&amp;DATE(2024,12,31))=0,
  "",
  SUMIFS('acorduri de mediu impaduriri'!$C$2:$C$1048576,'acorduri de mediu impaduriri'!$A$2:$A$1048576,$A9,'acorduri de mediu impaduriri'!$D$2:$D$1048576,"aprobat",'acorduri de mediu impaduriri'!$J$2:$J$1048576,"&lt;="&amp;DATE(2024,12,31))
)</f>
        <v>833.30953999999997</v>
      </c>
      <c r="N9" s="29">
        <f>IF(
  COUNTIFS('acorduri de mediu impaduriri'!$A$2:$A$1048576,$A9,'acorduri de mediu impaduriri'!$I$2:$I$1048576,"&lt;="&amp;DATE(2024,12,31),'acorduri de mediu impaduriri'!$J$2:$J$1048576,"&gt;"&amp;DATE(2024,12,31))
 +COUNTIFS('acorduri de mediu impaduriri'!$A$2:$A$1048576,$A9,'acorduri de mediu impaduriri'!$I$2:$I$1048576,"&lt;="&amp;DATE(2024,12,31),'acorduri de mediu impaduriri'!$K$2:$K$1048576,"&gt;"&amp;DATE(2024,12,31))
 +COUNTIFS('acorduri de mediu impaduriri'!$A$2:$A$1048576,$A9,'acorduri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impaduriri'!$A$2:$A$1048576,$A9,'acorduri de mediu impaduriri'!$I$2:$I$1048576,"&lt;="&amp;DATE(2024,12,31),'acorduri de mediu impaduriri'!$J$2:$J$1048576,"&gt;"&amp;DATE(2024,12,31))
  +SUMIFS('acorduri de mediu impaduriri'!$C$2:$C$1048576,'acorduri de mediu impaduriri'!$A$2:$A$1048576,$A9,'acorduri de mediu impaduriri'!$I$2:$I$1048576,"&lt;="&amp;DATE(2024,12,31),'acorduri de mediu impaduriri'!$K$2:$K$1048576,"&gt;"&amp;DATE(2024,12,31))
  +SUMIFS('acorduri de mediu impaduriri'!$C$2:$C$1048576,'acorduri de mediu impaduriri'!$A$2:$A$1048576,$A9,'acorduri de mediu impaduriri'!$I$2:$I$1048576,"&lt;="&amp;DATE(2024,12,31),'acorduri de mediu impaduriri'!$J$2:$J$1048576,"",'acorduri de mediu impaduriri'!$K$2:$K$1048576,"")
 ))</f>
        <v>56.299900000000001</v>
      </c>
      <c r="O9" s="28">
        <f>IF(
  COUNTIFS('acorduri de mediu impaduriri'!$A$2:$A$1048576,$A9,'acorduri de mediu impaduriri'!$D$2:$D$1048576,"aprobat",'acorduri de mediu impaduriri'!$J$2:$J$1048576,"&lt;="&amp;DATE(2025,6,30))=0,
  "",
  SUMIFS('acorduri de mediu impaduriri'!$C$2:$C$1048576,'acorduri de mediu impaduriri'!$A$2:$A$1048576,$A9,'acorduri de mediu impaduriri'!$D$2:$D$1048576,"aprobat",'acorduri de mediu impaduriri'!$J$2:$J$1048576,"&lt;="&amp;DATE(2025,6,30))
)</f>
        <v>1688.5659400000004</v>
      </c>
      <c r="P9" s="29">
        <f>IF(
  COUNTIFS('acorduri de mediu impaduriri'!$A$2:$A$1048576,$A9,'acorduri de mediu impaduriri'!$I$2:$I$1048576,"&lt;="&amp;DATE(2025,6,30),'acorduri de mediu impaduriri'!$J$2:$J$1048576,"&gt;"&amp;DATE(2025,6,30))
 +COUNTIFS('acorduri de mediu impaduriri'!$A$2:$A$1048576,$A9,'acorduri de mediu impaduriri'!$I$2:$I$1048576,"&lt;="&amp;DATE(2025,6,30),'acorduri de mediu impaduriri'!$K$2:$K$1048576,"&gt;"&amp;DATE(2025,6,30))
 +COUNTIFS('acorduri de mediu impaduriri'!$A$2:$A$1048576,$A9,'acorduri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impaduriri'!$A$2:$A$1048576,$A9,'acorduri de mediu impaduriri'!$I$2:$I$1048576,"&lt;="&amp;DATE(2025,6,30),'acorduri de mediu impaduriri'!$J$2:$J$1048576,"&gt;"&amp;DATE(2025,6,30))
  +SUMIFS('acorduri de mediu impaduriri'!$C$2:$C$1048576,'acorduri de mediu impaduriri'!$A$2:$A$1048576,$A9,'acorduri de mediu impaduriri'!$I$2:$I$1048576,"&lt;="&amp;DATE(2025,6,30),'acorduri de mediu impaduriri'!$K$2:$K$1048576,"&gt;"&amp;DATE(2025,6,30))
  +SUMIFS('acorduri de mediu impaduriri'!$C$2:$C$1048576,'acorduri de mediu impaduriri'!$A$2:$A$1048576,$A9,'acorduri de mediu impaduriri'!$I$2:$I$1048576,"&lt;="&amp;DATE(2025,6,30),'acorduri de mediu impaduriri'!$J$2:$J$1048576,"",'acorduri de mediu impaduriri'!$K$2:$K$1048576,"")
 ))</f>
        <v>609.58719999999994</v>
      </c>
      <c r="Q9" s="28">
        <f>IF(
  COUNTIFS('acorduri de mediu impaduriri'!$A$2:$A$1048576,$A9,'acorduri de mediu impaduriri'!$D$2:$D$1048576,"aprobat",'acorduri de mediu impaduriri'!$J$2:$J$1048576,"&lt;="&amp;DATE(2025,8,6))=0,
  "",
  SUMIFS('acorduri de mediu impaduriri'!$C$2:$C$1048576,'acorduri de mediu impaduriri'!$A$2:$A$1048576,$A9,'acorduri de mediu impaduriri'!$D$2:$D$1048576,"aprobat",'acorduri de mediu impaduriri'!$J$2:$J$1048576,"&lt;="&amp;DATE(2025,8,6))
)</f>
        <v>2010.4667400000003</v>
      </c>
      <c r="R9" s="29">
        <f>IF(
  COUNTIFS('acorduri de mediu impaduriri'!$A$2:$A$1048576,$A9,'acorduri de mediu impaduriri'!$I$2:$I$1048576,"&lt;="&amp;DATE(2025,8,6),'acorduri de mediu impaduriri'!$J$2:$J$1048576,"&gt;"&amp;DATE(2025,8,6))
 +COUNTIFS('acorduri de mediu impaduriri'!$A$2:$A$1048576,$A9,'acorduri de mediu impaduriri'!$I$2:$I$1048576,"&lt;="&amp;DATE(2025,8,6),'acorduri de mediu impaduriri'!$K$2:$K$1048576,"&gt;"&amp;DATE(2025,8,6))
 +COUNTIFS('acorduri de mediu impaduriri'!$A$2:$A$1048576,$A9,'acorduri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impaduriri'!$A$2:$A$1048576,$A9,'acorduri de mediu impaduriri'!$I$2:$I$1048576,"&lt;="&amp;DATE(2025,8,6),'acorduri de mediu impaduriri'!$J$2:$J$1048576,"&gt;"&amp;DATE(2025,8,6))
  +SUMIFS('acorduri de mediu impaduriri'!$C$2:$C$1048576,'acorduri de mediu impaduriri'!$A$2:$A$1048576,$A9,'acorduri de mediu impaduriri'!$I$2:$I$1048576,"&lt;="&amp;DATE(2025,8,6),'acorduri de mediu impaduriri'!$K$2:$K$1048576,"&gt;"&amp;DATE(2025,8,6))
  +SUMIFS('acorduri de mediu impaduriri'!$C$2:$C$1048576,'acorduri de mediu impaduriri'!$A$2:$A$1048576,$A9,'acorduri de mediu impaduriri'!$I$2:$I$1048576,"&lt;="&amp;DATE(2025,8,6),'acorduri de mediu impaduriri'!$J$2:$J$1048576,"",'acorduri de mediu impaduriri'!$K$2:$K$1048576,"")
 ))</f>
        <v>426.34160000000003</v>
      </c>
      <c r="S9" s="42">
        <f>IF(
  COUNTIFS('acorduri de mediu impaduriri'!$A$2:$A$1048576,$A9,'acorduri de mediu impaduriri'!$D$2:$D$1048576,"aprobat",'acorduri de mediu impaduriri'!$J$2:$J$1048576,"&lt;="&amp;DATE(2025,7,30))=0,
  "",
  SUMIFS('acorduri de mediu impaduriri'!$C$2:$C$1048576,'acorduri de mediu impaduriri'!$A$2:$A$1048576,$A9,'acorduri de mediu impaduriri'!$D$2:$D$1048576,"aprobat",'acorduri de mediu impaduriri'!$J$2:$J$1048576,"&lt;="&amp;DATE(2025,7,30))
)</f>
        <v>2010.4667400000003</v>
      </c>
    </row>
    <row r="10" spans="1:19" ht="18" customHeight="1" x14ac:dyDescent="0.35">
      <c r="A10" s="24" t="str">
        <f>nomenclatoare!A10</f>
        <v>Brașov</v>
      </c>
      <c r="B10" s="25" t="s">
        <v>42</v>
      </c>
      <c r="C10" s="26">
        <f>IF(
  COUNTIFS('acorduri de mediu impaduriri'!$A$2:$A$3002,$A10,'acorduri de mediu impaduriri'!$D$2:$D$3002,"aprobat",'acorduri de mediu impaduriri'!$J$2:$J$3002,"&lt;="&amp;DATE(VALUE(RIGHT(TRIM($B10),4)),VALUE(MID(TRIM($B10),4,2)),VALUE(LEFT(TRIM($B10),2))))=0,
  "",
  SUMIFS('acorduri de mediu impaduriri'!$C$2:$C$3002,'acorduri de mediu impaduriri'!$A$2:$A$3002,$A10,'acorduri de mediu impaduriri'!$D$2:$D$3002,"aprobat",'acorduri de mediu impaduriri'!$J$2:$J$3002,"&lt;="&amp;DATE(VALUE(RIGHT(TRIM($B10),4)),VALUE(MID(TRIM($B10),4,2)),VALUE(LEFT(TRIM($B10),2))))
)</f>
        <v>56</v>
      </c>
      <c r="D10" s="26">
        <f>IF(
  COUNTIFS('acorduri de mediu impaduriri'!$A$2:$A$3002,$A10,'acorduri de mediu impaduriri'!$I$2:$I$3002,"&lt;="&amp;DATE(VALUE(RIGHT(TRIM($B10),4)),VALUE(MID(TRIM($B10),4,2)),VALUE(LEFT(TRIM($B10),2))),'acorduri de mediu impaduriri'!$J$2:$J$3002,"&gt;"&amp;DATE(VALUE(RIGHT(TRIM($B10),4)),VALUE(MID(TRIM($B10),4,2)),VALUE(LEFT(TRIM($B10),2))))
 +COUNTIFS('acorduri de mediu impaduriri'!$A$2:$A$3002,$A10,'acorduri de mediu impaduriri'!$I$2:$I$3002,"&lt;="&amp;DATE(VALUE(RIGHT(TRIM($B10),4)),VALUE(MID(TRIM($B10),4,2)),VALUE(LEFT(TRIM($B10),2))),'acorduri de mediu impaduriri'!$K$2:$K$3002,"&gt;"&amp;DATE(VALUE(RIGHT(TRIM($B10),4)),VALUE(MID(TRIM($B10),4,2)),VALUE(LEFT(TRIM($B10),2))))
 +COUNTIFS('acorduri de mediu impaduriri'!$A$2:$A$3002,$A10,'acorduri de mediu impaduriri'!$I$2:$I$3002,"&lt;="&amp;DATE(VALUE(RIGHT(TRIM($B10),4)),VALUE(MID(TRIM($B10),4,2)),VALUE(LEFT(TRIM($B10),2))),'acorduri de mediu impaduriri'!$J$2:$J$3002,"",'acorduri de mediu impaduriri'!$K$2:$K$3002,"")
 =0,
 "",
 MAX(0,
   SUMIFS('acorduri de mediu impaduriri'!$C$2:$C$3002,'acorduri de mediu impaduriri'!$A$2:$A$3002,$A10,'acorduri de mediu impaduriri'!$I$2:$I$3002,"&lt;="&amp;DATE(VALUE(RIGHT(TRIM($B10),4)),VALUE(MID(TRIM($B10),4,2)),VALUE(LEFT(TRIM($B10),2))),'acorduri de mediu impaduriri'!$J$2:$J$3002,"&gt;"&amp;DATE(VALUE(RIGHT(TRIM($B10),4)),VALUE(MID(TRIM($B10),4,2)),VALUE(LEFT(TRIM($B10),2))))
  +SUMIFS('acorduri de mediu impaduriri'!$C$2:$C$3002,'acorduri de mediu impaduriri'!$A$2:$A$3002,$A10,'acorduri de mediu impaduriri'!$I$2:$I$3002,"&lt;="&amp;DATE(VALUE(RIGHT(TRIM($B10),4)),VALUE(MID(TRIM($B10),4,2)),VALUE(LEFT(TRIM($B10),2))),'acorduri de mediu impaduriri'!$K$2:$K$3002,"&gt;"&amp;DATE(VALUE(RIGHT(TRIM($B10),4)),VALUE(MID(TRIM($B10),4,2)),VALUE(LEFT(TRIM($B10),2))))
  +SUMIFS('acorduri de mediu impaduriri'!$C$2:$C$3002,'acorduri de mediu impaduriri'!$A$2:$A$3002,$A10,'acorduri de mediu impaduriri'!$I$2:$I$3002,"&lt;="&amp;DATE(VALUE(RIGHT(TRIM($B10),4)),VALUE(MID(TRIM($B10),4,2)),VALUE(LEFT(TRIM($B10),2))),'acorduri de mediu impaduriri'!$J$2:$J$3002,"",'acorduri de mediu impaduriri'!$K$2:$K$3002,"")
 )
)</f>
        <v>59.12</v>
      </c>
      <c r="E10" s="26" t="str">
        <f>IF(
  COUNTIFS('acorduri de mediu impaduriri'!$A$2:$A$1048576,$A10,'acorduri de mediu impaduriri'!$D$2:$D$1048576,"respins",'acorduri de mediu impaduriri'!$K$2:$K$1048576,"&lt;="&amp;DATE(VALUE(RIGHT(TRIM($B10),4)),VALUE(MID(TRIM($B10),4,2)),VALUE(LEFT(TRIM($B10),2))))=0,
  "",
  SUMIFS('acorduri de mediu impaduriri'!$C$2:$C$1048576,'acorduri de mediu impaduriri'!$A$2:$A$1048576,$A10,'acorduri de mediu impaduriri'!$D$2:$D$1048576,"respins",'acorduri de mediu impaduriri'!$K$2:$K$1048576,"&lt;="&amp;DATE(VALUE(RIGHT(TRIM($B10),4)),VALUE(MID(TRIM($B10),4,2)),VALUE(LEFT(TRIM($B10),2))))
)</f>
        <v/>
      </c>
      <c r="F10" s="27">
        <f>IF(
  COUNTIFS('acorduri de mediu impaduriri'!$A$2:$A$1048576,$A10,'acorduri de mediu impaduriri'!$D$2:$D$1048576,"aprobat",'acorduri de mediu impaduriri'!$H$2:$H$1048576,"&lt;&gt;")=0,
  "",
  ROUNDUP(AVERAGEIFS('acorduri de mediu impaduriri'!$H$2:$H$1048576,'acorduri de mediu impaduriri'!$A$2:$A$1048576,$A10,'acorduri de mediu impaduriri'!$D$2:$D$1048576,"aprobat",'acorduri de mediu impaduriri'!$H$2:$H$1048576,"&lt;&gt;"),0)
)</f>
        <v>87</v>
      </c>
      <c r="G10" s="27">
        <f>IF(
  COUNTIFS('acorduri de mediu impaduriri'!$A$2:$A$1048576,$A10,'acorduri de mediu impaduriri'!$D$2:$D$1048576,"aprobat",'acorduri de mediu impaduriri'!$H$2:$H$1048576,"&lt;&gt;")=0,
  "",
  ROUNDUP(_xlfn.MINIFS('acorduri de mediu impaduriri'!$H$2:$H$1048576,'acorduri de mediu impaduriri'!$A$2:$A$1048576,$A10,'acorduri de mediu impaduriri'!$D$2:$D$1048576,"aprobat",'acorduri de mediu impaduriri'!$H$2:$H$1048576,"&lt;&gt;"),0)
)</f>
        <v>64</v>
      </c>
      <c r="H10" s="27">
        <f>IF(
  COUNTIFS('acorduri de mediu impaduriri'!$A$2:$A$1048576,$A10,'acorduri de mediu impaduriri'!$D$2:$D$1048576,"aprobat",'acorduri de mediu impaduriri'!$H$2:$H$1048576,"&lt;&gt;")=0,
  "",
  ROUNDUP(_xlfn.MAXIFS('acorduri de mediu impaduriri'!$H$2:$H$1048576,'acorduri de mediu impaduriri'!$A$2:$A$1048576,$A10,'acorduri de mediu impaduriri'!$D$2:$D$1048576,"aprobat",'acorduri de mediu impaduriri'!$H$2:$H$1048576,"&lt;&gt;"),0)
)</f>
        <v>114</v>
      </c>
      <c r="I10" s="28">
        <f>IF(
  COUNTIFS('acorduri de mediu impaduriri'!$A$2:$A$1048576,$A10,'acorduri de mediu impaduriri'!$D$2:$D$1048576,"aprobat",'acorduri de mediu impaduriri'!$J$2:$J$1048576,"&lt;="&amp;DATE(2023,12,31))=0,
  "",
  SUMIFS('acorduri de mediu impaduriri'!$C$2:$C$1048576,'acorduri de mediu impaduriri'!$A$2:$A$1048576,$A10,'acorduri de mediu impaduriri'!$D$2:$D$1048576,"aprobat",'acorduri de mediu impaduriri'!$J$2:$J$1048576,"&lt;="&amp;DATE(2023,12,31))
)</f>
        <v>10.55</v>
      </c>
      <c r="J10" s="29" t="str">
        <f>IF(
  COUNTIFS('acorduri de mediu impaduriri'!$A$2:$A$1048576,$A10,'acorduri de mediu impaduriri'!$I$2:$I$1048576,"&lt;="&amp;DATE(2023,12,31),'acorduri de mediu impaduriri'!$J$2:$J$1048576,"&gt;"&amp;DATE(2023,12,31))
 +COUNTIFS('acorduri de mediu impaduriri'!$A$2:$A$1048576,$A10,'acorduri de mediu impaduriri'!$I$2:$I$1048576,"&lt;="&amp;DATE(2023,12,31),'acorduri de mediu impaduriri'!$K$2:$K$1048576,"&gt;"&amp;DATE(2023,12,31))
 +COUNTIFS('acorduri de mediu impaduriri'!$A$2:$A$1048576,$A10,'acorduri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impaduriri'!$A$2:$A$1048576,$A10,'acorduri de mediu impaduriri'!$I$2:$I$1048576,"&lt;="&amp;DATE(2023,12,31),'acorduri de mediu impaduriri'!$J$2:$J$1048576,"&gt;"&amp;DATE(2023,12,31))
  +SUMIFS('acorduri de mediu impaduriri'!$C$2:$C$1048576,'acorduri de mediu impaduriri'!$A$2:$A$1048576,$A10,'acorduri de mediu impaduriri'!$I$2:$I$1048576,"&lt;="&amp;DATE(2023,12,31),'acorduri de mediu impaduriri'!$K$2:$K$1048576,"&gt;"&amp;DATE(2023,12,31))
  +SUMIFS('acorduri de mediu impaduriri'!$C$2:$C$1048576,'acorduri de mediu impaduriri'!$A$2:$A$1048576,$A10,'acorduri de mediu impaduriri'!$I$2:$I$1048576,"&lt;="&amp;DATE(2023,12,31),'acorduri de mediu impaduriri'!$J$2:$J$1048576,"",'acorduri de mediu impaduriri'!$K$2:$K$1048576,"")
 ))</f>
        <v/>
      </c>
      <c r="K10" s="28">
        <f>IF(
  COUNTIFS('acorduri de mediu impaduriri'!$A$2:$A$1048576,$A10,'acorduri de mediu impaduriri'!$D$2:$D$1048576,"aprobat",'acorduri de mediu impaduriri'!$J$2:$J$1048576,"&lt;="&amp;DATE(2024,6,30))=0,
  "",
  SUMIFS('acorduri de mediu impaduriri'!$C$2:$C$1048576,'acorduri de mediu impaduriri'!$A$2:$A$1048576,$A10,'acorduri de mediu impaduriri'!$D$2:$D$1048576,"aprobat",'acorduri de mediu impaduriri'!$J$2:$J$1048576,"&lt;="&amp;DATE(2024,6,30))
)</f>
        <v>36</v>
      </c>
      <c r="L10" s="29" t="str">
        <f>IF(
  COUNTIFS('acorduri de mediu impaduriri'!$A$2:$A$1048576,$A10,'acorduri de mediu impaduriri'!$I$2:$I$1048576,"&lt;="&amp;DATE(2024,6,30),'acorduri de mediu impaduriri'!$J$2:$J$1048576,"&gt;"&amp;DATE(2024,6,30))
 +COUNTIFS('acorduri de mediu impaduriri'!$A$2:$A$1048576,$A10,'acorduri de mediu impaduriri'!$I$2:$I$1048576,"&lt;="&amp;DATE(2024,6,30),'acorduri de mediu impaduriri'!$K$2:$K$1048576,"&gt;"&amp;DATE(2024,6,30))
 +COUNTIFS('acorduri de mediu impaduriri'!$A$2:$A$1048576,$A10,'acorduri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impaduriri'!$A$2:$A$1048576,$A10,'acorduri de mediu impaduriri'!$I$2:$I$1048576,"&lt;="&amp;DATE(2024,6,30),'acorduri de mediu impaduriri'!$J$2:$J$1048576,"&gt;"&amp;DATE(2024,6,30))
  +SUMIFS('acorduri de mediu impaduriri'!$C$2:$C$1048576,'acorduri de mediu impaduriri'!$A$2:$A$1048576,$A10,'acorduri de mediu impaduriri'!$I$2:$I$1048576,"&lt;="&amp;DATE(2024,6,30),'acorduri de mediu impaduriri'!$K$2:$K$1048576,"&gt;"&amp;DATE(2024,6,30))
  +SUMIFS('acorduri de mediu impaduriri'!$C$2:$C$1048576,'acorduri de mediu impaduriri'!$A$2:$A$1048576,$A10,'acorduri de mediu impaduriri'!$I$2:$I$1048576,"&lt;="&amp;DATE(2024,6,30),'acorduri de mediu impaduriri'!$J$2:$J$1048576,"",'acorduri de mediu impaduriri'!$K$2:$K$1048576,"")
 ))</f>
        <v/>
      </c>
      <c r="M10" s="28">
        <f>IF(
  COUNTIFS('acorduri de mediu impaduriri'!$A$2:$A$1048576,$A10,'acorduri de mediu impaduriri'!$D$2:$D$1048576,"aprobat",'acorduri de mediu impaduriri'!$J$2:$J$1048576,"&lt;="&amp;DATE(2024,12,31))=0,
  "",
  SUMIFS('acorduri de mediu impaduriri'!$C$2:$C$1048576,'acorduri de mediu impaduriri'!$A$2:$A$1048576,$A10,'acorduri de mediu impaduriri'!$D$2:$D$1048576,"aprobat",'acorduri de mediu impaduriri'!$J$2:$J$1048576,"&lt;="&amp;DATE(2024,12,31))
)</f>
        <v>36</v>
      </c>
      <c r="N10" s="29" t="str">
        <f>IF(
  COUNTIFS('acorduri de mediu impaduriri'!$A$2:$A$1048576,$A10,'acorduri de mediu impaduriri'!$I$2:$I$1048576,"&lt;="&amp;DATE(2024,12,31),'acorduri de mediu impaduriri'!$J$2:$J$1048576,"&gt;"&amp;DATE(2024,12,31))
 +COUNTIFS('acorduri de mediu impaduriri'!$A$2:$A$1048576,$A10,'acorduri de mediu impaduriri'!$I$2:$I$1048576,"&lt;="&amp;DATE(2024,12,31),'acorduri de mediu impaduriri'!$K$2:$K$1048576,"&gt;"&amp;DATE(2024,12,31))
 +COUNTIFS('acorduri de mediu impaduriri'!$A$2:$A$1048576,$A10,'acorduri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impaduriri'!$A$2:$A$1048576,$A10,'acorduri de mediu impaduriri'!$I$2:$I$1048576,"&lt;="&amp;DATE(2024,12,31),'acorduri de mediu impaduriri'!$J$2:$J$1048576,"&gt;"&amp;DATE(2024,12,31))
  +SUMIFS('acorduri de mediu impaduriri'!$C$2:$C$1048576,'acorduri de mediu impaduriri'!$A$2:$A$1048576,$A10,'acorduri de mediu impaduriri'!$I$2:$I$1048576,"&lt;="&amp;DATE(2024,12,31),'acorduri de mediu impaduriri'!$K$2:$K$1048576,"&gt;"&amp;DATE(2024,12,31))
  +SUMIFS('acorduri de mediu impaduriri'!$C$2:$C$1048576,'acorduri de mediu impaduriri'!$A$2:$A$1048576,$A10,'acorduri de mediu impaduriri'!$I$2:$I$1048576,"&lt;="&amp;DATE(2024,12,31),'acorduri de mediu impaduriri'!$J$2:$J$1048576,"",'acorduri de mediu impaduriri'!$K$2:$K$1048576,"")
 ))</f>
        <v/>
      </c>
      <c r="O10" s="28">
        <f>IF(
  COUNTIFS('acorduri de mediu impaduriri'!$A$2:$A$1048576,$A10,'acorduri de mediu impaduriri'!$D$2:$D$1048576,"aprobat",'acorduri de mediu impaduriri'!$J$2:$J$1048576,"&lt;="&amp;DATE(2025,6,30))=0,
  "",
  SUMIFS('acorduri de mediu impaduriri'!$C$2:$C$1048576,'acorduri de mediu impaduriri'!$A$2:$A$1048576,$A10,'acorduri de mediu impaduriri'!$D$2:$D$1048576,"aprobat",'acorduri de mediu impaduriri'!$J$2:$J$1048576,"&lt;="&amp;DATE(2025,6,30))
)</f>
        <v>56</v>
      </c>
      <c r="P10" s="29">
        <f>IF(
  COUNTIFS('acorduri de mediu impaduriri'!$A$2:$A$1048576,$A10,'acorduri de mediu impaduriri'!$I$2:$I$1048576,"&lt;="&amp;DATE(2025,6,30),'acorduri de mediu impaduriri'!$J$2:$J$1048576,"&gt;"&amp;DATE(2025,6,30))
 +COUNTIFS('acorduri de mediu impaduriri'!$A$2:$A$1048576,$A10,'acorduri de mediu impaduriri'!$I$2:$I$1048576,"&lt;="&amp;DATE(2025,6,30),'acorduri de mediu impaduriri'!$K$2:$K$1048576,"&gt;"&amp;DATE(2025,6,30))
 +COUNTIFS('acorduri de mediu impaduriri'!$A$2:$A$1048576,$A10,'acorduri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impaduriri'!$A$2:$A$1048576,$A10,'acorduri de mediu impaduriri'!$I$2:$I$1048576,"&lt;="&amp;DATE(2025,6,30),'acorduri de mediu impaduriri'!$J$2:$J$1048576,"&gt;"&amp;DATE(2025,6,30))
  +SUMIFS('acorduri de mediu impaduriri'!$C$2:$C$1048576,'acorduri de mediu impaduriri'!$A$2:$A$1048576,$A10,'acorduri de mediu impaduriri'!$I$2:$I$1048576,"&lt;="&amp;DATE(2025,6,30),'acorduri de mediu impaduriri'!$K$2:$K$1048576,"&gt;"&amp;DATE(2025,6,30))
  +SUMIFS('acorduri de mediu impaduriri'!$C$2:$C$1048576,'acorduri de mediu impaduriri'!$A$2:$A$1048576,$A10,'acorduri de mediu impaduriri'!$I$2:$I$1048576,"&lt;="&amp;DATE(2025,6,30),'acorduri de mediu impaduriri'!$J$2:$J$1048576,"",'acorduri de mediu impaduriri'!$K$2:$K$1048576,"")
 ))</f>
        <v>47.41</v>
      </c>
      <c r="Q10" s="28">
        <f>IF(
  COUNTIFS('acorduri de mediu impaduriri'!$A$2:$A$1048576,$A10,'acorduri de mediu impaduriri'!$D$2:$D$1048576,"aprobat",'acorduri de mediu impaduriri'!$J$2:$J$1048576,"&lt;="&amp;DATE(2025,8,6))=0,
  "",
  SUMIFS('acorduri de mediu impaduriri'!$C$2:$C$1048576,'acorduri de mediu impaduriri'!$A$2:$A$1048576,$A10,'acorduri de mediu impaduriri'!$D$2:$D$1048576,"aprobat",'acorduri de mediu impaduriri'!$J$2:$J$1048576,"&lt;="&amp;DATE(2025,8,6))
)</f>
        <v>56</v>
      </c>
      <c r="R10" s="29">
        <f>IF(
  COUNTIFS('acorduri de mediu impaduriri'!$A$2:$A$1048576,$A10,'acorduri de mediu impaduriri'!$I$2:$I$1048576,"&lt;="&amp;DATE(2025,8,6),'acorduri de mediu impaduriri'!$J$2:$J$1048576,"&gt;"&amp;DATE(2025,8,6))
 +COUNTIFS('acorduri de mediu impaduriri'!$A$2:$A$1048576,$A10,'acorduri de mediu impaduriri'!$I$2:$I$1048576,"&lt;="&amp;DATE(2025,8,6),'acorduri de mediu impaduriri'!$K$2:$K$1048576,"&gt;"&amp;DATE(2025,8,6))
 +COUNTIFS('acorduri de mediu impaduriri'!$A$2:$A$1048576,$A10,'acorduri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impaduriri'!$A$2:$A$1048576,$A10,'acorduri de mediu impaduriri'!$I$2:$I$1048576,"&lt;="&amp;DATE(2025,8,6),'acorduri de mediu impaduriri'!$J$2:$J$1048576,"&gt;"&amp;DATE(2025,8,6))
  +SUMIFS('acorduri de mediu impaduriri'!$C$2:$C$1048576,'acorduri de mediu impaduriri'!$A$2:$A$1048576,$A10,'acorduri de mediu impaduriri'!$I$2:$I$1048576,"&lt;="&amp;DATE(2025,8,6),'acorduri de mediu impaduriri'!$K$2:$K$1048576,"&gt;"&amp;DATE(2025,8,6))
  +SUMIFS('acorduri de mediu impaduriri'!$C$2:$C$1048576,'acorduri de mediu impaduriri'!$A$2:$A$1048576,$A10,'acorduri de mediu impaduriri'!$I$2:$I$1048576,"&lt;="&amp;DATE(2025,8,6),'acorduri de mediu impaduriri'!$J$2:$J$1048576,"",'acorduri de mediu impaduriri'!$K$2:$K$1048576,"")
 ))</f>
        <v>59.12</v>
      </c>
      <c r="S10" s="42">
        <f>IF(
  COUNTIFS('acorduri de mediu impaduriri'!$A$2:$A$1048576,$A10,'acorduri de mediu impaduriri'!$D$2:$D$1048576,"aprobat",'acorduri de mediu impaduriri'!$J$2:$J$1048576,"&lt;="&amp;DATE(2025,7,30))=0,
  "",
  SUMIFS('acorduri de mediu impaduriri'!$C$2:$C$1048576,'acorduri de mediu impaduriri'!$A$2:$A$1048576,$A10,'acorduri de mediu impaduriri'!$D$2:$D$1048576,"aprobat",'acorduri de mediu impaduriri'!$J$2:$J$1048576,"&lt;="&amp;DATE(2025,7,30))
)</f>
        <v>56</v>
      </c>
    </row>
    <row r="11" spans="1:19" ht="18" customHeight="1" x14ac:dyDescent="0.35">
      <c r="A11" s="24" t="str">
        <f>nomenclatoare!A11</f>
        <v>Buzău</v>
      </c>
      <c r="B11" s="25" t="s">
        <v>44</v>
      </c>
      <c r="C11" s="26">
        <f>IF(
  COUNTIFS('acorduri de mediu impaduriri'!$A$2:$A$3002,$A11,'acorduri de mediu impaduriri'!$D$2:$D$3002,"aprobat",'acorduri de mediu impaduriri'!$J$2:$J$3002,"&lt;="&amp;DATE(VALUE(RIGHT(TRIM($B11),4)),VALUE(MID(TRIM($B11),4,2)),VALUE(LEFT(TRIM($B11),2))))=0,
  "",
  SUMIFS('acorduri de mediu impaduriri'!$C$2:$C$3002,'acorduri de mediu impaduriri'!$A$2:$A$3002,$A11,'acorduri de mediu impaduriri'!$D$2:$D$3002,"aprobat",'acorduri de mediu impaduriri'!$J$2:$J$3002,"&lt;="&amp;DATE(VALUE(RIGHT(TRIM($B11),4)),VALUE(MID(TRIM($B11),4,2)),VALUE(LEFT(TRIM($B11),2))))
)</f>
        <v>347.5625</v>
      </c>
      <c r="D11" s="26">
        <f>IF(
  COUNTIFS('acorduri de mediu impaduriri'!$A$2:$A$3002,$A11,'acorduri de mediu impaduriri'!$I$2:$I$3002,"&lt;="&amp;DATE(VALUE(RIGHT(TRIM($B11),4)),VALUE(MID(TRIM($B11),4,2)),VALUE(LEFT(TRIM($B11),2))),'acorduri de mediu impaduriri'!$J$2:$J$3002,"&gt;"&amp;DATE(VALUE(RIGHT(TRIM($B11),4)),VALUE(MID(TRIM($B11),4,2)),VALUE(LEFT(TRIM($B11),2))))
 +COUNTIFS('acorduri de mediu impaduriri'!$A$2:$A$3002,$A11,'acorduri de mediu impaduriri'!$I$2:$I$3002,"&lt;="&amp;DATE(VALUE(RIGHT(TRIM($B11),4)),VALUE(MID(TRIM($B11),4,2)),VALUE(LEFT(TRIM($B11),2))),'acorduri de mediu impaduriri'!$K$2:$K$3002,"&gt;"&amp;DATE(VALUE(RIGHT(TRIM($B11),4)),VALUE(MID(TRIM($B11),4,2)),VALUE(LEFT(TRIM($B11),2))))
 +COUNTIFS('acorduri de mediu impaduriri'!$A$2:$A$3002,$A11,'acorduri de mediu impaduriri'!$I$2:$I$3002,"&lt;="&amp;DATE(VALUE(RIGHT(TRIM($B11),4)),VALUE(MID(TRIM($B11),4,2)),VALUE(LEFT(TRIM($B11),2))),'acorduri de mediu impaduriri'!$J$2:$J$3002,"",'acorduri de mediu impaduriri'!$K$2:$K$3002,"")
 =0,
 "",
 MAX(0,
   SUMIFS('acorduri de mediu impaduriri'!$C$2:$C$3002,'acorduri de mediu impaduriri'!$A$2:$A$3002,$A11,'acorduri de mediu impaduriri'!$I$2:$I$3002,"&lt;="&amp;DATE(VALUE(RIGHT(TRIM($B11),4)),VALUE(MID(TRIM($B11),4,2)),VALUE(LEFT(TRIM($B11),2))),'acorduri de mediu impaduriri'!$J$2:$J$3002,"&gt;"&amp;DATE(VALUE(RIGHT(TRIM($B11),4)),VALUE(MID(TRIM($B11),4,2)),VALUE(LEFT(TRIM($B11),2))))
  +SUMIFS('acorduri de mediu impaduriri'!$C$2:$C$3002,'acorduri de mediu impaduriri'!$A$2:$A$3002,$A11,'acorduri de mediu impaduriri'!$I$2:$I$3002,"&lt;="&amp;DATE(VALUE(RIGHT(TRIM($B11),4)),VALUE(MID(TRIM($B11),4,2)),VALUE(LEFT(TRIM($B11),2))),'acorduri de mediu impaduriri'!$K$2:$K$3002,"&gt;"&amp;DATE(VALUE(RIGHT(TRIM($B11),4)),VALUE(MID(TRIM($B11),4,2)),VALUE(LEFT(TRIM($B11),2))))
  +SUMIFS('acorduri de mediu impaduriri'!$C$2:$C$3002,'acorduri de mediu impaduriri'!$A$2:$A$3002,$A11,'acorduri de mediu impaduriri'!$I$2:$I$3002,"&lt;="&amp;DATE(VALUE(RIGHT(TRIM($B11),4)),VALUE(MID(TRIM($B11),4,2)),VALUE(LEFT(TRIM($B11),2))),'acorduri de mediu impaduriri'!$J$2:$J$3002,"",'acorduri de mediu impaduriri'!$K$2:$K$3002,"")
 )
)</f>
        <v>24.023500000000002</v>
      </c>
      <c r="E11" s="26">
        <f>IF(
  COUNTIFS('acorduri de mediu impaduriri'!$A$2:$A$1048576,$A11,'acorduri de mediu impaduriri'!$D$2:$D$1048576,"respins",'acorduri de mediu impaduriri'!$K$2:$K$1048576,"&lt;="&amp;DATE(VALUE(RIGHT(TRIM($B11),4)),VALUE(MID(TRIM($B11),4,2)),VALUE(LEFT(TRIM($B11),2))))=0,
  "",
  SUMIFS('acorduri de mediu impaduriri'!$C$2:$C$1048576,'acorduri de mediu impaduriri'!$A$2:$A$1048576,$A11,'acorduri de mediu impaduriri'!$D$2:$D$1048576,"respins",'acorduri de mediu impaduriri'!$K$2:$K$1048576,"&lt;="&amp;DATE(VALUE(RIGHT(TRIM($B11),4)),VALUE(MID(TRIM($B11),4,2)),VALUE(LEFT(TRIM($B11),2))))
)</f>
        <v>15.527200000000001</v>
      </c>
      <c r="F11" s="27">
        <f>IF(
  COUNTIFS('acorduri de mediu impaduriri'!$A$2:$A$1048576,$A11,'acorduri de mediu impaduriri'!$D$2:$D$1048576,"aprobat",'acorduri de mediu impaduriri'!$H$2:$H$1048576,"&lt;&gt;")=0,
  "",
  ROUNDUP(AVERAGEIFS('acorduri de mediu impaduriri'!$H$2:$H$1048576,'acorduri de mediu impaduriri'!$A$2:$A$1048576,$A11,'acorduri de mediu impaduriri'!$D$2:$D$1048576,"aprobat",'acorduri de mediu impaduriri'!$H$2:$H$1048576,"&lt;&gt;"),0)
)</f>
        <v>152</v>
      </c>
      <c r="G11" s="27">
        <f>IF(
  COUNTIFS('acorduri de mediu impaduriri'!$A$2:$A$1048576,$A11,'acorduri de mediu impaduriri'!$D$2:$D$1048576,"aprobat",'acorduri de mediu impaduriri'!$H$2:$H$1048576,"&lt;&gt;")=0,
  "",
  ROUNDUP(_xlfn.MINIFS('acorduri de mediu impaduriri'!$H$2:$H$1048576,'acorduri de mediu impaduriri'!$A$2:$A$1048576,$A11,'acorduri de mediu impaduriri'!$D$2:$D$1048576,"aprobat",'acorduri de mediu impaduriri'!$H$2:$H$1048576,"&lt;&gt;"),0)
)</f>
        <v>89</v>
      </c>
      <c r="H11" s="27">
        <f>IF(
  COUNTIFS('acorduri de mediu impaduriri'!$A$2:$A$1048576,$A11,'acorduri de mediu impaduriri'!$D$2:$D$1048576,"aprobat",'acorduri de mediu impaduriri'!$H$2:$H$1048576,"&lt;&gt;")=0,
  "",
  ROUNDUP(_xlfn.MAXIFS('acorduri de mediu impaduriri'!$H$2:$H$1048576,'acorduri de mediu impaduriri'!$A$2:$A$1048576,$A11,'acorduri de mediu impaduriri'!$D$2:$D$1048576,"aprobat",'acorduri de mediu impaduriri'!$H$2:$H$1048576,"&lt;&gt;"),0)
)</f>
        <v>410</v>
      </c>
      <c r="I11" s="28" t="str">
        <f>IF(
  COUNTIFS('acorduri de mediu impaduriri'!$A$2:$A$1048576,$A11,'acorduri de mediu impaduriri'!$D$2:$D$1048576,"aprobat",'acorduri de mediu impaduriri'!$J$2:$J$1048576,"&lt;="&amp;DATE(2023,12,31))=0,
  "",
  SUMIFS('acorduri de mediu impaduriri'!$C$2:$C$1048576,'acorduri de mediu impaduriri'!$A$2:$A$1048576,$A11,'acorduri de mediu impaduriri'!$D$2:$D$1048576,"aprobat",'acorduri de mediu impaduriri'!$J$2:$J$1048576,"&lt;="&amp;DATE(2023,12,31))
)</f>
        <v/>
      </c>
      <c r="J11" s="29">
        <f>IF(
  COUNTIFS('acorduri de mediu impaduriri'!$A$2:$A$1048576,$A11,'acorduri de mediu impaduriri'!$I$2:$I$1048576,"&lt;="&amp;DATE(2023,12,31),'acorduri de mediu impaduriri'!$J$2:$J$1048576,"&gt;"&amp;DATE(2023,12,31))
 +COUNTIFS('acorduri de mediu impaduriri'!$A$2:$A$1048576,$A11,'acorduri de mediu impaduriri'!$I$2:$I$1048576,"&lt;="&amp;DATE(2023,12,31),'acorduri de mediu impaduriri'!$K$2:$K$1048576,"&gt;"&amp;DATE(2023,12,31))
 +COUNTIFS('acorduri de mediu impaduriri'!$A$2:$A$1048576,$A11,'acorduri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impaduriri'!$A$2:$A$1048576,$A11,'acorduri de mediu impaduriri'!$I$2:$I$1048576,"&lt;="&amp;DATE(2023,12,31),'acorduri de mediu impaduriri'!$J$2:$J$1048576,"&gt;"&amp;DATE(2023,12,31))
  +SUMIFS('acorduri de mediu impaduriri'!$C$2:$C$1048576,'acorduri de mediu impaduriri'!$A$2:$A$1048576,$A11,'acorduri de mediu impaduriri'!$I$2:$I$1048576,"&lt;="&amp;DATE(2023,12,31),'acorduri de mediu impaduriri'!$K$2:$K$1048576,"&gt;"&amp;DATE(2023,12,31))
  +SUMIFS('acorduri de mediu impaduriri'!$C$2:$C$1048576,'acorduri de mediu impaduriri'!$A$2:$A$1048576,$A11,'acorduri de mediu impaduriri'!$I$2:$I$1048576,"&lt;="&amp;DATE(2023,12,31),'acorduri de mediu impaduriri'!$J$2:$J$1048576,"",'acorduri de mediu impaduriri'!$K$2:$K$1048576,"")
 ))</f>
        <v>15.527200000000001</v>
      </c>
      <c r="K11" s="28" t="str">
        <f>IF(
  COUNTIFS('acorduri de mediu impaduriri'!$A$2:$A$1048576,$A11,'acorduri de mediu impaduriri'!$D$2:$D$1048576,"aprobat",'acorduri de mediu impaduriri'!$J$2:$J$1048576,"&lt;="&amp;DATE(2024,6,30))=0,
  "",
  SUMIFS('acorduri de mediu impaduriri'!$C$2:$C$1048576,'acorduri de mediu impaduriri'!$A$2:$A$1048576,$A11,'acorduri de mediu impaduriri'!$D$2:$D$1048576,"aprobat",'acorduri de mediu impaduriri'!$J$2:$J$1048576,"&lt;="&amp;DATE(2024,6,30))
)</f>
        <v/>
      </c>
      <c r="L11" s="29">
        <f>IF(
  COUNTIFS('acorduri de mediu impaduriri'!$A$2:$A$1048576,$A11,'acorduri de mediu impaduriri'!$I$2:$I$1048576,"&lt;="&amp;DATE(2024,6,30),'acorduri de mediu impaduriri'!$J$2:$J$1048576,"&gt;"&amp;DATE(2024,6,30))
 +COUNTIFS('acorduri de mediu impaduriri'!$A$2:$A$1048576,$A11,'acorduri de mediu impaduriri'!$I$2:$I$1048576,"&lt;="&amp;DATE(2024,6,30),'acorduri de mediu impaduriri'!$K$2:$K$1048576,"&gt;"&amp;DATE(2024,6,30))
 +COUNTIFS('acorduri de mediu impaduriri'!$A$2:$A$1048576,$A11,'acorduri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impaduriri'!$A$2:$A$1048576,$A11,'acorduri de mediu impaduriri'!$I$2:$I$1048576,"&lt;="&amp;DATE(2024,6,30),'acorduri de mediu impaduriri'!$J$2:$J$1048576,"&gt;"&amp;DATE(2024,6,30))
  +SUMIFS('acorduri de mediu impaduriri'!$C$2:$C$1048576,'acorduri de mediu impaduriri'!$A$2:$A$1048576,$A11,'acorduri de mediu impaduriri'!$I$2:$I$1048576,"&lt;="&amp;DATE(2024,6,30),'acorduri de mediu impaduriri'!$K$2:$K$1048576,"&gt;"&amp;DATE(2024,6,30))
  +SUMIFS('acorduri de mediu impaduriri'!$C$2:$C$1048576,'acorduri de mediu impaduriri'!$A$2:$A$1048576,$A11,'acorduri de mediu impaduriri'!$I$2:$I$1048576,"&lt;="&amp;DATE(2024,6,30),'acorduri de mediu impaduriri'!$J$2:$J$1048576,"",'acorduri de mediu impaduriri'!$K$2:$K$1048576,"")
 ))</f>
        <v>61.255999999999993</v>
      </c>
      <c r="M11" s="28">
        <f>IF(
  COUNTIFS('acorduri de mediu impaduriri'!$A$2:$A$1048576,$A11,'acorduri de mediu impaduriri'!$D$2:$D$1048576,"aprobat",'acorduri de mediu impaduriri'!$J$2:$J$1048576,"&lt;="&amp;DATE(2024,12,31))=0,
  "",
  SUMIFS('acorduri de mediu impaduriri'!$C$2:$C$1048576,'acorduri de mediu impaduriri'!$A$2:$A$1048576,$A11,'acorduri de mediu impaduriri'!$D$2:$D$1048576,"aprobat",'acorduri de mediu impaduriri'!$J$2:$J$1048576,"&lt;="&amp;DATE(2024,12,31))
)</f>
        <v>38.468600000000002</v>
      </c>
      <c r="N11" s="29">
        <f>IF(
  COUNTIFS('acorduri de mediu impaduriri'!$A$2:$A$1048576,$A11,'acorduri de mediu impaduriri'!$I$2:$I$1048576,"&lt;="&amp;DATE(2024,12,31),'acorduri de mediu impaduriri'!$J$2:$J$1048576,"&gt;"&amp;DATE(2024,12,31))
 +COUNTIFS('acorduri de mediu impaduriri'!$A$2:$A$1048576,$A11,'acorduri de mediu impaduriri'!$I$2:$I$1048576,"&lt;="&amp;DATE(2024,12,31),'acorduri de mediu impaduriri'!$K$2:$K$1048576,"&gt;"&amp;DATE(2024,12,31))
 +COUNTIFS('acorduri de mediu impaduriri'!$A$2:$A$1048576,$A11,'acorduri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impaduriri'!$A$2:$A$1048576,$A11,'acorduri de mediu impaduriri'!$I$2:$I$1048576,"&lt;="&amp;DATE(2024,12,31),'acorduri de mediu impaduriri'!$J$2:$J$1048576,"&gt;"&amp;DATE(2024,12,31))
  +SUMIFS('acorduri de mediu impaduriri'!$C$2:$C$1048576,'acorduri de mediu impaduriri'!$A$2:$A$1048576,$A11,'acorduri de mediu impaduriri'!$I$2:$I$1048576,"&lt;="&amp;DATE(2024,12,31),'acorduri de mediu impaduriri'!$K$2:$K$1048576,"&gt;"&amp;DATE(2024,12,31))
  +SUMIFS('acorduri de mediu impaduriri'!$C$2:$C$1048576,'acorduri de mediu impaduriri'!$A$2:$A$1048576,$A11,'acorduri de mediu impaduriri'!$I$2:$I$1048576,"&lt;="&amp;DATE(2024,12,31),'acorduri de mediu impaduriri'!$J$2:$J$1048576,"",'acorduri de mediu impaduriri'!$K$2:$K$1048576,"")
 ))</f>
        <v>320.64859999999999</v>
      </c>
      <c r="O11" s="28">
        <f>IF(
  COUNTIFS('acorduri de mediu impaduriri'!$A$2:$A$1048576,$A11,'acorduri de mediu impaduriri'!$D$2:$D$1048576,"aprobat",'acorduri de mediu impaduriri'!$J$2:$J$1048576,"&lt;="&amp;DATE(2025,6,30))=0,
  "",
  SUMIFS('acorduri de mediu impaduriri'!$C$2:$C$1048576,'acorduri de mediu impaduriri'!$A$2:$A$1048576,$A11,'acorduri de mediu impaduriri'!$D$2:$D$1048576,"aprobat",'acorduri de mediu impaduriri'!$J$2:$J$1048576,"&lt;="&amp;DATE(2025,6,30))
)</f>
        <v>334.29849999999999</v>
      </c>
      <c r="P11" s="29">
        <f>IF(
  COUNTIFS('acorduri de mediu impaduriri'!$A$2:$A$1048576,$A11,'acorduri de mediu impaduriri'!$I$2:$I$1048576,"&lt;="&amp;DATE(2025,6,30),'acorduri de mediu impaduriri'!$J$2:$J$1048576,"&gt;"&amp;DATE(2025,6,30))
 +COUNTIFS('acorduri de mediu impaduriri'!$A$2:$A$1048576,$A11,'acorduri de mediu impaduriri'!$I$2:$I$1048576,"&lt;="&amp;DATE(2025,6,30),'acorduri de mediu impaduriri'!$K$2:$K$1048576,"&gt;"&amp;DATE(2025,6,30))
 +COUNTIFS('acorduri de mediu impaduriri'!$A$2:$A$1048576,$A11,'acorduri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impaduriri'!$A$2:$A$1048576,$A11,'acorduri de mediu impaduriri'!$I$2:$I$1048576,"&lt;="&amp;DATE(2025,6,30),'acorduri de mediu impaduriri'!$J$2:$J$1048576,"&gt;"&amp;DATE(2025,6,30))
  +SUMIFS('acorduri de mediu impaduriri'!$C$2:$C$1048576,'acorduri de mediu impaduriri'!$A$2:$A$1048576,$A11,'acorduri de mediu impaduriri'!$I$2:$I$1048576,"&lt;="&amp;DATE(2025,6,30),'acorduri de mediu impaduriri'!$K$2:$K$1048576,"&gt;"&amp;DATE(2025,6,30))
  +SUMIFS('acorduri de mediu impaduriri'!$C$2:$C$1048576,'acorduri de mediu impaduriri'!$A$2:$A$1048576,$A11,'acorduri de mediu impaduriri'!$I$2:$I$1048576,"&lt;="&amp;DATE(2025,6,30),'acorduri de mediu impaduriri'!$J$2:$J$1048576,"",'acorduri de mediu impaduriri'!$K$2:$K$1048576,"")
 ))</f>
        <v>40.751000000000005</v>
      </c>
      <c r="Q11" s="28">
        <f>IF(
  COUNTIFS('acorduri de mediu impaduriri'!$A$2:$A$1048576,$A11,'acorduri de mediu impaduriri'!$D$2:$D$1048576,"aprobat",'acorduri de mediu impaduriri'!$J$2:$J$1048576,"&lt;="&amp;DATE(2025,8,6))=0,
  "",
  SUMIFS('acorduri de mediu impaduriri'!$C$2:$C$1048576,'acorduri de mediu impaduriri'!$A$2:$A$1048576,$A11,'acorduri de mediu impaduriri'!$D$2:$D$1048576,"aprobat",'acorduri de mediu impaduriri'!$J$2:$J$1048576,"&lt;="&amp;DATE(2025,8,6))
)</f>
        <v>347.5625</v>
      </c>
      <c r="R11" s="29">
        <f>IF(
  COUNTIFS('acorduri de mediu impaduriri'!$A$2:$A$1048576,$A11,'acorduri de mediu impaduriri'!$I$2:$I$1048576,"&lt;="&amp;DATE(2025,8,6),'acorduri de mediu impaduriri'!$J$2:$J$1048576,"&gt;"&amp;DATE(2025,8,6))
 +COUNTIFS('acorduri de mediu impaduriri'!$A$2:$A$1048576,$A11,'acorduri de mediu impaduriri'!$I$2:$I$1048576,"&lt;="&amp;DATE(2025,8,6),'acorduri de mediu impaduriri'!$K$2:$K$1048576,"&gt;"&amp;DATE(2025,8,6))
 +COUNTIFS('acorduri de mediu impaduriri'!$A$2:$A$1048576,$A11,'acorduri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impaduriri'!$A$2:$A$1048576,$A11,'acorduri de mediu impaduriri'!$I$2:$I$1048576,"&lt;="&amp;DATE(2025,8,6),'acorduri de mediu impaduriri'!$J$2:$J$1048576,"&gt;"&amp;DATE(2025,8,6))
  +SUMIFS('acorduri de mediu impaduriri'!$C$2:$C$1048576,'acorduri de mediu impaduriri'!$A$2:$A$1048576,$A11,'acorduri de mediu impaduriri'!$I$2:$I$1048576,"&lt;="&amp;DATE(2025,8,6),'acorduri de mediu impaduriri'!$K$2:$K$1048576,"&gt;"&amp;DATE(2025,8,6))
  +SUMIFS('acorduri de mediu impaduriri'!$C$2:$C$1048576,'acorduri de mediu impaduriri'!$A$2:$A$1048576,$A11,'acorduri de mediu impaduriri'!$I$2:$I$1048576,"&lt;="&amp;DATE(2025,8,6),'acorduri de mediu impaduriri'!$J$2:$J$1048576,"",'acorduri de mediu impaduriri'!$K$2:$K$1048576,"")
 ))</f>
        <v>24.023500000000002</v>
      </c>
      <c r="S11" s="42">
        <f>IF(
  COUNTIFS('acorduri de mediu impaduriri'!$A$2:$A$1048576,$A11,'acorduri de mediu impaduriri'!$D$2:$D$1048576,"aprobat",'acorduri de mediu impaduriri'!$J$2:$J$1048576,"&lt;="&amp;DATE(2025,7,30))=0,
  "",
  SUMIFS('acorduri de mediu impaduriri'!$C$2:$C$1048576,'acorduri de mediu impaduriri'!$A$2:$A$1048576,$A11,'acorduri de mediu impaduriri'!$D$2:$D$1048576,"aprobat",'acorduri de mediu impaduriri'!$J$2:$J$1048576,"&lt;="&amp;DATE(2025,7,30))
)</f>
        <v>347.5625</v>
      </c>
    </row>
    <row r="12" spans="1:19" ht="18" customHeight="1" x14ac:dyDescent="0.35">
      <c r="A12" s="24" t="str">
        <f>nomenclatoare!A12</f>
        <v>Caraș-Severin</v>
      </c>
      <c r="B12" s="25"/>
      <c r="C12" s="26" t="str">
        <f>IF(
  COUNTIFS('acorduri de mediu impaduriri'!$A$2:$A$3002,$A12,'acorduri de mediu impaduriri'!$D$2:$D$3002,"aprobat",'acorduri de mediu impaduriri'!$J$2:$J$3002,"&lt;="&amp;DATE(VALUE(RIGHT(TRIM($B12),4)),VALUE(MID(TRIM($B12),4,2)),VALUE(LEFT(TRIM($B12),2))))=0,
  "",
  SUMIFS('acorduri de mediu impaduriri'!$C$2:$C$3002,'acorduri de mediu impaduriri'!$A$2:$A$3002,$A12,'acorduri de mediu impaduriri'!$D$2:$D$3002,"aprobat",'acorduri de mediu impaduriri'!$J$2:$J$3002,"&lt;="&amp;DATE(VALUE(RIGHT(TRIM($B12),4)),VALUE(MID(TRIM($B12),4,2)),VALUE(LEFT(TRIM($B12),2))))
)</f>
        <v/>
      </c>
      <c r="D12" s="26" t="str">
        <f>IF(
  COUNTIFS('acorduri de mediu impaduriri'!$A$2:$A$3002,$A12,'acorduri de mediu impaduriri'!$I$2:$I$3002,"&lt;="&amp;DATE(VALUE(RIGHT(TRIM($B12),4)),VALUE(MID(TRIM($B12),4,2)),VALUE(LEFT(TRIM($B12),2))),'acorduri de mediu impaduriri'!$J$2:$J$3002,"&gt;"&amp;DATE(VALUE(RIGHT(TRIM($B12),4)),VALUE(MID(TRIM($B12),4,2)),VALUE(LEFT(TRIM($B12),2))))
 +COUNTIFS('acorduri de mediu impaduriri'!$A$2:$A$3002,$A12,'acorduri de mediu impaduriri'!$I$2:$I$3002,"&lt;="&amp;DATE(VALUE(RIGHT(TRIM($B12),4)),VALUE(MID(TRIM($B12),4,2)),VALUE(LEFT(TRIM($B12),2))),'acorduri de mediu impaduriri'!$K$2:$K$3002,"&gt;"&amp;DATE(VALUE(RIGHT(TRIM($B12),4)),VALUE(MID(TRIM($B12),4,2)),VALUE(LEFT(TRIM($B12),2))))
 +COUNTIFS('acorduri de mediu impaduriri'!$A$2:$A$3002,$A12,'acorduri de mediu impaduriri'!$I$2:$I$3002,"&lt;="&amp;DATE(VALUE(RIGHT(TRIM($B12),4)),VALUE(MID(TRIM($B12),4,2)),VALUE(LEFT(TRIM($B12),2))),'acorduri de mediu impaduriri'!$J$2:$J$3002,"",'acorduri de mediu impaduriri'!$K$2:$K$3002,"")
 =0,
 "",
 MAX(0,
   SUMIFS('acorduri de mediu impaduriri'!$C$2:$C$3002,'acorduri de mediu impaduriri'!$A$2:$A$3002,$A12,'acorduri de mediu impaduriri'!$I$2:$I$3002,"&lt;="&amp;DATE(VALUE(RIGHT(TRIM($B12),4)),VALUE(MID(TRIM($B12),4,2)),VALUE(LEFT(TRIM($B12),2))),'acorduri de mediu impaduriri'!$J$2:$J$3002,"&gt;"&amp;DATE(VALUE(RIGHT(TRIM($B12),4)),VALUE(MID(TRIM($B12),4,2)),VALUE(LEFT(TRIM($B12),2))))
  +SUMIFS('acorduri de mediu impaduriri'!$C$2:$C$3002,'acorduri de mediu impaduriri'!$A$2:$A$3002,$A12,'acorduri de mediu impaduriri'!$I$2:$I$3002,"&lt;="&amp;DATE(VALUE(RIGHT(TRIM($B12),4)),VALUE(MID(TRIM($B12),4,2)),VALUE(LEFT(TRIM($B12),2))),'acorduri de mediu impaduriri'!$K$2:$K$3002,"&gt;"&amp;DATE(VALUE(RIGHT(TRIM($B12),4)),VALUE(MID(TRIM($B12),4,2)),VALUE(LEFT(TRIM($B12),2))))
  +SUMIFS('acorduri de mediu impaduriri'!$C$2:$C$3002,'acorduri de mediu impaduriri'!$A$2:$A$3002,$A12,'acorduri de mediu impaduriri'!$I$2:$I$3002,"&lt;="&amp;DATE(VALUE(RIGHT(TRIM($B12),4)),VALUE(MID(TRIM($B12),4,2)),VALUE(LEFT(TRIM($B12),2))),'acorduri de mediu impaduriri'!$J$2:$J$3002,"",'acorduri de mediu impaduriri'!$K$2:$K$3002,"")
 )
)</f>
        <v/>
      </c>
      <c r="E12" s="26" t="str">
        <f>IF(
  COUNTIFS('acorduri de mediu impaduriri'!$A$2:$A$1048576,$A12,'acorduri de mediu impaduriri'!$D$2:$D$1048576,"respins",'acorduri de mediu impaduriri'!$K$2:$K$1048576,"&lt;="&amp;DATE(VALUE(RIGHT(TRIM($B12),4)),VALUE(MID(TRIM($B12),4,2)),VALUE(LEFT(TRIM($B12),2))))=0,
  "",
  SUMIFS('acorduri de mediu impaduriri'!$C$2:$C$1048576,'acorduri de mediu impaduriri'!$A$2:$A$1048576,$A12,'acorduri de mediu impaduriri'!$D$2:$D$1048576,"respins",'acorduri de mediu impaduriri'!$K$2:$K$1048576,"&lt;="&amp;DATE(VALUE(RIGHT(TRIM($B12),4)),VALUE(MID(TRIM($B12),4,2)),VALUE(LEFT(TRIM($B12),2))))
)</f>
        <v/>
      </c>
      <c r="F12" s="27" t="str">
        <f>IF(
  COUNTIFS('acorduri de mediu impaduriri'!$A$2:$A$1048576,$A12,'acorduri de mediu impaduriri'!$D$2:$D$1048576,"aprobat",'acorduri de mediu impaduriri'!$H$2:$H$1048576,"&lt;&gt;")=0,
  "",
  ROUNDUP(AVERAGEIFS('acorduri de mediu impaduriri'!$H$2:$H$1048576,'acorduri de mediu impaduriri'!$A$2:$A$1048576,$A12,'acorduri de mediu impaduriri'!$D$2:$D$1048576,"aprobat",'acorduri de mediu impaduriri'!$H$2:$H$1048576,"&lt;&gt;"),0)
)</f>
        <v/>
      </c>
      <c r="G12" s="27" t="str">
        <f>IF(
  COUNTIFS('acorduri de mediu impaduriri'!$A$2:$A$1048576,$A12,'acorduri de mediu impaduriri'!$D$2:$D$1048576,"aprobat",'acorduri de mediu impaduriri'!$H$2:$H$1048576,"&lt;&gt;")=0,
  "",
  ROUNDUP(_xlfn.MINIFS('acorduri de mediu impaduriri'!$H$2:$H$1048576,'acorduri de mediu impaduriri'!$A$2:$A$1048576,$A12,'acorduri de mediu impaduriri'!$D$2:$D$1048576,"aprobat",'acorduri de mediu impaduriri'!$H$2:$H$1048576,"&lt;&gt;"),0)
)</f>
        <v/>
      </c>
      <c r="H12" s="27" t="str">
        <f>IF(
  COUNTIFS('acorduri de mediu impaduriri'!$A$2:$A$1048576,$A12,'acorduri de mediu impaduriri'!$D$2:$D$1048576,"aprobat",'acorduri de mediu impaduriri'!$H$2:$H$1048576,"&lt;&gt;")=0,
  "",
  ROUNDUP(_xlfn.MAXIFS('acorduri de mediu impaduriri'!$H$2:$H$1048576,'acorduri de mediu impaduriri'!$A$2:$A$1048576,$A12,'acorduri de mediu impaduriri'!$D$2:$D$1048576,"aprobat",'acorduri de mediu impaduriri'!$H$2:$H$1048576,"&lt;&gt;"),0)
)</f>
        <v/>
      </c>
      <c r="I12" s="28" t="str">
        <f>IF(
  COUNTIFS('acorduri de mediu impaduriri'!$A$2:$A$1048576,$A12,'acorduri de mediu impaduriri'!$D$2:$D$1048576,"aprobat",'acorduri de mediu impaduriri'!$J$2:$J$1048576,"&lt;="&amp;DATE(2023,12,31))=0,
  "",
  SUMIFS('acorduri de mediu impaduriri'!$C$2:$C$1048576,'acorduri de mediu impaduriri'!$A$2:$A$1048576,$A12,'acorduri de mediu impaduriri'!$D$2:$D$1048576,"aprobat",'acorduri de mediu impaduriri'!$J$2:$J$1048576,"&lt;="&amp;DATE(2023,12,31))
)</f>
        <v/>
      </c>
      <c r="J12" s="29" t="str">
        <f>IF(
  COUNTIFS('acorduri de mediu impaduriri'!$A$2:$A$1048576,$A12,'acorduri de mediu impaduriri'!$I$2:$I$1048576,"&lt;="&amp;DATE(2023,12,31),'acorduri de mediu impaduriri'!$J$2:$J$1048576,"&gt;"&amp;DATE(2023,12,31))
 +COUNTIFS('acorduri de mediu impaduriri'!$A$2:$A$1048576,$A12,'acorduri de mediu impaduriri'!$I$2:$I$1048576,"&lt;="&amp;DATE(2023,12,31),'acorduri de mediu impaduriri'!$K$2:$K$1048576,"&gt;"&amp;DATE(2023,12,31))
 +COUNTIFS('acorduri de mediu impaduriri'!$A$2:$A$1048576,$A12,'acorduri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impaduriri'!$A$2:$A$1048576,$A12,'acorduri de mediu impaduriri'!$I$2:$I$1048576,"&lt;="&amp;DATE(2023,12,31),'acorduri de mediu impaduriri'!$J$2:$J$1048576,"&gt;"&amp;DATE(2023,12,31))
  +SUMIFS('acorduri de mediu impaduriri'!$C$2:$C$1048576,'acorduri de mediu impaduriri'!$A$2:$A$1048576,$A12,'acorduri de mediu impaduriri'!$I$2:$I$1048576,"&lt;="&amp;DATE(2023,12,31),'acorduri de mediu impaduriri'!$K$2:$K$1048576,"&gt;"&amp;DATE(2023,12,31))
  +SUMIFS('acorduri de mediu impaduriri'!$C$2:$C$1048576,'acorduri de mediu impaduriri'!$A$2:$A$1048576,$A12,'acorduri de mediu impaduriri'!$I$2:$I$1048576,"&lt;="&amp;DATE(2023,12,31),'acorduri de mediu impaduriri'!$J$2:$J$1048576,"",'acorduri de mediu impaduriri'!$K$2:$K$1048576,"")
 ))</f>
        <v/>
      </c>
      <c r="K12" s="28" t="str">
        <f>IF(
  COUNTIFS('acorduri de mediu impaduriri'!$A$2:$A$1048576,$A12,'acorduri de mediu impaduriri'!$D$2:$D$1048576,"aprobat",'acorduri de mediu impaduriri'!$J$2:$J$1048576,"&lt;="&amp;DATE(2024,6,30))=0,
  "",
  SUMIFS('acorduri de mediu impaduriri'!$C$2:$C$1048576,'acorduri de mediu impaduriri'!$A$2:$A$1048576,$A12,'acorduri de mediu impaduriri'!$D$2:$D$1048576,"aprobat",'acorduri de mediu impaduriri'!$J$2:$J$1048576,"&lt;="&amp;DATE(2024,6,30))
)</f>
        <v/>
      </c>
      <c r="L12" s="29" t="str">
        <f>IF(
  COUNTIFS('acorduri de mediu impaduriri'!$A$2:$A$1048576,$A12,'acorduri de mediu impaduriri'!$I$2:$I$1048576,"&lt;="&amp;DATE(2024,6,30),'acorduri de mediu impaduriri'!$J$2:$J$1048576,"&gt;"&amp;DATE(2024,6,30))
 +COUNTIFS('acorduri de mediu impaduriri'!$A$2:$A$1048576,$A12,'acorduri de mediu impaduriri'!$I$2:$I$1048576,"&lt;="&amp;DATE(2024,6,30),'acorduri de mediu impaduriri'!$K$2:$K$1048576,"&gt;"&amp;DATE(2024,6,30))
 +COUNTIFS('acorduri de mediu impaduriri'!$A$2:$A$1048576,$A12,'acorduri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impaduriri'!$A$2:$A$1048576,$A12,'acorduri de mediu impaduriri'!$I$2:$I$1048576,"&lt;="&amp;DATE(2024,6,30),'acorduri de mediu impaduriri'!$J$2:$J$1048576,"&gt;"&amp;DATE(2024,6,30))
  +SUMIFS('acorduri de mediu impaduriri'!$C$2:$C$1048576,'acorduri de mediu impaduriri'!$A$2:$A$1048576,$A12,'acorduri de mediu impaduriri'!$I$2:$I$1048576,"&lt;="&amp;DATE(2024,6,30),'acorduri de mediu impaduriri'!$K$2:$K$1048576,"&gt;"&amp;DATE(2024,6,30))
  +SUMIFS('acorduri de mediu impaduriri'!$C$2:$C$1048576,'acorduri de mediu impaduriri'!$A$2:$A$1048576,$A12,'acorduri de mediu impaduriri'!$I$2:$I$1048576,"&lt;="&amp;DATE(2024,6,30),'acorduri de mediu impaduriri'!$J$2:$J$1048576,"",'acorduri de mediu impaduriri'!$K$2:$K$1048576,"")
 ))</f>
        <v/>
      </c>
      <c r="M12" s="28" t="str">
        <f>IF(
  COUNTIFS('acorduri de mediu impaduriri'!$A$2:$A$1048576,$A12,'acorduri de mediu impaduriri'!$D$2:$D$1048576,"aprobat",'acorduri de mediu impaduriri'!$J$2:$J$1048576,"&lt;="&amp;DATE(2024,12,31))=0,
  "",
  SUMIFS('acorduri de mediu impaduriri'!$C$2:$C$1048576,'acorduri de mediu impaduriri'!$A$2:$A$1048576,$A12,'acorduri de mediu impaduriri'!$D$2:$D$1048576,"aprobat",'acorduri de mediu impaduriri'!$J$2:$J$1048576,"&lt;="&amp;DATE(2024,12,31))
)</f>
        <v/>
      </c>
      <c r="N12" s="29" t="str">
        <f>IF(
  COUNTIFS('acorduri de mediu impaduriri'!$A$2:$A$1048576,$A12,'acorduri de mediu impaduriri'!$I$2:$I$1048576,"&lt;="&amp;DATE(2024,12,31),'acorduri de mediu impaduriri'!$J$2:$J$1048576,"&gt;"&amp;DATE(2024,12,31))
 +COUNTIFS('acorduri de mediu impaduriri'!$A$2:$A$1048576,$A12,'acorduri de mediu impaduriri'!$I$2:$I$1048576,"&lt;="&amp;DATE(2024,12,31),'acorduri de mediu impaduriri'!$K$2:$K$1048576,"&gt;"&amp;DATE(2024,12,31))
 +COUNTIFS('acorduri de mediu impaduriri'!$A$2:$A$1048576,$A12,'acorduri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impaduriri'!$A$2:$A$1048576,$A12,'acorduri de mediu impaduriri'!$I$2:$I$1048576,"&lt;="&amp;DATE(2024,12,31),'acorduri de mediu impaduriri'!$J$2:$J$1048576,"&gt;"&amp;DATE(2024,12,31))
  +SUMIFS('acorduri de mediu impaduriri'!$C$2:$C$1048576,'acorduri de mediu impaduriri'!$A$2:$A$1048576,$A12,'acorduri de mediu impaduriri'!$I$2:$I$1048576,"&lt;="&amp;DATE(2024,12,31),'acorduri de mediu impaduriri'!$K$2:$K$1048576,"&gt;"&amp;DATE(2024,12,31))
  +SUMIFS('acorduri de mediu impaduriri'!$C$2:$C$1048576,'acorduri de mediu impaduriri'!$A$2:$A$1048576,$A12,'acorduri de mediu impaduriri'!$I$2:$I$1048576,"&lt;="&amp;DATE(2024,12,31),'acorduri de mediu impaduriri'!$J$2:$J$1048576,"",'acorduri de mediu impaduriri'!$K$2:$K$1048576,"")
 ))</f>
        <v/>
      </c>
      <c r="O12" s="28" t="str">
        <f>IF(
  COUNTIFS('acorduri de mediu impaduriri'!$A$2:$A$1048576,$A12,'acorduri de mediu impaduriri'!$D$2:$D$1048576,"aprobat",'acorduri de mediu impaduriri'!$J$2:$J$1048576,"&lt;="&amp;DATE(2025,6,30))=0,
  "",
  SUMIFS('acorduri de mediu impaduriri'!$C$2:$C$1048576,'acorduri de mediu impaduriri'!$A$2:$A$1048576,$A12,'acorduri de mediu impaduriri'!$D$2:$D$1048576,"aprobat",'acorduri de mediu impaduriri'!$J$2:$J$1048576,"&lt;="&amp;DATE(2025,6,30))
)</f>
        <v/>
      </c>
      <c r="P12" s="29" t="str">
        <f>IF(
  COUNTIFS('acorduri de mediu impaduriri'!$A$2:$A$1048576,$A12,'acorduri de mediu impaduriri'!$I$2:$I$1048576,"&lt;="&amp;DATE(2025,6,30),'acorduri de mediu impaduriri'!$J$2:$J$1048576,"&gt;"&amp;DATE(2025,6,30))
 +COUNTIFS('acorduri de mediu impaduriri'!$A$2:$A$1048576,$A12,'acorduri de mediu impaduriri'!$I$2:$I$1048576,"&lt;="&amp;DATE(2025,6,30),'acorduri de mediu impaduriri'!$K$2:$K$1048576,"&gt;"&amp;DATE(2025,6,30))
 +COUNTIFS('acorduri de mediu impaduriri'!$A$2:$A$1048576,$A12,'acorduri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impaduriri'!$A$2:$A$1048576,$A12,'acorduri de mediu impaduriri'!$I$2:$I$1048576,"&lt;="&amp;DATE(2025,6,30),'acorduri de mediu impaduriri'!$J$2:$J$1048576,"&gt;"&amp;DATE(2025,6,30))
  +SUMIFS('acorduri de mediu impaduriri'!$C$2:$C$1048576,'acorduri de mediu impaduriri'!$A$2:$A$1048576,$A12,'acorduri de mediu impaduriri'!$I$2:$I$1048576,"&lt;="&amp;DATE(2025,6,30),'acorduri de mediu impaduriri'!$K$2:$K$1048576,"&gt;"&amp;DATE(2025,6,30))
  +SUMIFS('acorduri de mediu impaduriri'!$C$2:$C$1048576,'acorduri de mediu impaduriri'!$A$2:$A$1048576,$A12,'acorduri de mediu impaduriri'!$I$2:$I$1048576,"&lt;="&amp;DATE(2025,6,30),'acorduri de mediu impaduriri'!$J$2:$J$1048576,"",'acorduri de mediu impaduriri'!$K$2:$K$1048576,"")
 ))</f>
        <v/>
      </c>
      <c r="Q12" s="28" t="str">
        <f>IF(
  COUNTIFS('acorduri de mediu impaduriri'!$A$2:$A$1048576,$A12,'acorduri de mediu impaduriri'!$D$2:$D$1048576,"aprobat",'acorduri de mediu impaduriri'!$J$2:$J$1048576,"&lt;="&amp;DATE(2025,8,6))=0,
  "",
  SUMIFS('acorduri de mediu impaduriri'!$C$2:$C$1048576,'acorduri de mediu impaduriri'!$A$2:$A$1048576,$A12,'acorduri de mediu impaduriri'!$D$2:$D$1048576,"aprobat",'acorduri de mediu impaduriri'!$J$2:$J$1048576,"&lt;="&amp;DATE(2025,8,6))
)</f>
        <v/>
      </c>
      <c r="R12" s="29" t="str">
        <f>IF(
  COUNTIFS('acorduri de mediu impaduriri'!$A$2:$A$1048576,$A12,'acorduri de mediu impaduriri'!$I$2:$I$1048576,"&lt;="&amp;DATE(2025,8,6),'acorduri de mediu impaduriri'!$J$2:$J$1048576,"&gt;"&amp;DATE(2025,8,6))
 +COUNTIFS('acorduri de mediu impaduriri'!$A$2:$A$1048576,$A12,'acorduri de mediu impaduriri'!$I$2:$I$1048576,"&lt;="&amp;DATE(2025,8,6),'acorduri de mediu impaduriri'!$K$2:$K$1048576,"&gt;"&amp;DATE(2025,8,6))
 +COUNTIFS('acorduri de mediu impaduriri'!$A$2:$A$1048576,$A12,'acorduri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impaduriri'!$A$2:$A$1048576,$A12,'acorduri de mediu impaduriri'!$I$2:$I$1048576,"&lt;="&amp;DATE(2025,8,6),'acorduri de mediu impaduriri'!$J$2:$J$1048576,"&gt;"&amp;DATE(2025,8,6))
  +SUMIFS('acorduri de mediu impaduriri'!$C$2:$C$1048576,'acorduri de mediu impaduriri'!$A$2:$A$1048576,$A12,'acorduri de mediu impaduriri'!$I$2:$I$1048576,"&lt;="&amp;DATE(2025,8,6),'acorduri de mediu impaduriri'!$K$2:$K$1048576,"&gt;"&amp;DATE(2025,8,6))
  +SUMIFS('acorduri de mediu impaduriri'!$C$2:$C$1048576,'acorduri de mediu impaduriri'!$A$2:$A$1048576,$A12,'acorduri de mediu impaduriri'!$I$2:$I$1048576,"&lt;="&amp;DATE(2025,8,6),'acorduri de mediu impaduriri'!$J$2:$J$1048576,"",'acorduri de mediu impaduriri'!$K$2:$K$1048576,"")
 ))</f>
        <v/>
      </c>
      <c r="S12" s="42" t="str">
        <f>IF(
  COUNTIFS('acorduri de mediu impaduriri'!$A$2:$A$1048576,$A12,'acorduri de mediu impaduriri'!$D$2:$D$1048576,"aprobat",'acorduri de mediu impaduriri'!$J$2:$J$1048576,"&lt;="&amp;DATE(2025,7,30))=0,
  "",
  SUMIFS('acorduri de mediu impaduriri'!$C$2:$C$1048576,'acorduri de mediu impaduriri'!$A$2:$A$1048576,$A12,'acorduri de mediu impaduriri'!$D$2:$D$1048576,"aprobat",'acorduri de mediu impaduriri'!$J$2:$J$1048576,"&lt;="&amp;DATE(2025,7,30))
)</f>
        <v/>
      </c>
    </row>
    <row r="13" spans="1:19" ht="18" customHeight="1" x14ac:dyDescent="0.35">
      <c r="A13" s="24" t="str">
        <f>nomenclatoare!A13</f>
        <v>Călărași</v>
      </c>
      <c r="B13" s="25" t="s">
        <v>43</v>
      </c>
      <c r="C13" s="26">
        <f>IF(
  COUNTIFS('acorduri de mediu impaduriri'!$A$2:$A$3002,$A13,'acorduri de mediu impaduriri'!$D$2:$D$3002,"aprobat",'acorduri de mediu impaduriri'!$J$2:$J$3002,"&lt;="&amp;DATE(VALUE(RIGHT(TRIM($B13),4)),VALUE(MID(TRIM($B13),4,2)),VALUE(LEFT(TRIM($B13),2))))=0,
  "",
  SUMIFS('acorduri de mediu impaduriri'!$C$2:$C$3002,'acorduri de mediu impaduriri'!$A$2:$A$3002,$A13,'acorduri de mediu impaduriri'!$D$2:$D$3002,"aprobat",'acorduri de mediu impaduriri'!$J$2:$J$3002,"&lt;="&amp;DATE(VALUE(RIGHT(TRIM($B13),4)),VALUE(MID(TRIM($B13),4,2)),VALUE(LEFT(TRIM($B13),2))))
)</f>
        <v>1943.2619000000004</v>
      </c>
      <c r="D13" s="26">
        <f>IF(
  COUNTIFS('acorduri de mediu impaduriri'!$A$2:$A$3002,$A13,'acorduri de mediu impaduriri'!$I$2:$I$3002,"&lt;="&amp;DATE(VALUE(RIGHT(TRIM($B13),4)),VALUE(MID(TRIM($B13),4,2)),VALUE(LEFT(TRIM($B13),2))),'acorduri de mediu impaduriri'!$J$2:$J$3002,"&gt;"&amp;DATE(VALUE(RIGHT(TRIM($B13),4)),VALUE(MID(TRIM($B13),4,2)),VALUE(LEFT(TRIM($B13),2))))
 +COUNTIFS('acorduri de mediu impaduriri'!$A$2:$A$3002,$A13,'acorduri de mediu impaduriri'!$I$2:$I$3002,"&lt;="&amp;DATE(VALUE(RIGHT(TRIM($B13),4)),VALUE(MID(TRIM($B13),4,2)),VALUE(LEFT(TRIM($B13),2))),'acorduri de mediu impaduriri'!$K$2:$K$3002,"&gt;"&amp;DATE(VALUE(RIGHT(TRIM($B13),4)),VALUE(MID(TRIM($B13),4,2)),VALUE(LEFT(TRIM($B13),2))))
 +COUNTIFS('acorduri de mediu impaduriri'!$A$2:$A$3002,$A13,'acorduri de mediu impaduriri'!$I$2:$I$3002,"&lt;="&amp;DATE(VALUE(RIGHT(TRIM($B13),4)),VALUE(MID(TRIM($B13),4,2)),VALUE(LEFT(TRIM($B13),2))),'acorduri de mediu impaduriri'!$J$2:$J$3002,"",'acorduri de mediu impaduriri'!$K$2:$K$3002,"")
 =0,
 "",
 MAX(0,
   SUMIFS('acorduri de mediu impaduriri'!$C$2:$C$3002,'acorduri de mediu impaduriri'!$A$2:$A$3002,$A13,'acorduri de mediu impaduriri'!$I$2:$I$3002,"&lt;="&amp;DATE(VALUE(RIGHT(TRIM($B13),4)),VALUE(MID(TRIM($B13),4,2)),VALUE(LEFT(TRIM($B13),2))),'acorduri de mediu impaduriri'!$J$2:$J$3002,"&gt;"&amp;DATE(VALUE(RIGHT(TRIM($B13),4)),VALUE(MID(TRIM($B13),4,2)),VALUE(LEFT(TRIM($B13),2))))
  +SUMIFS('acorduri de mediu impaduriri'!$C$2:$C$3002,'acorduri de mediu impaduriri'!$A$2:$A$3002,$A13,'acorduri de mediu impaduriri'!$I$2:$I$3002,"&lt;="&amp;DATE(VALUE(RIGHT(TRIM($B13),4)),VALUE(MID(TRIM($B13),4,2)),VALUE(LEFT(TRIM($B13),2))),'acorduri de mediu impaduriri'!$K$2:$K$3002,"&gt;"&amp;DATE(VALUE(RIGHT(TRIM($B13),4)),VALUE(MID(TRIM($B13),4,2)),VALUE(LEFT(TRIM($B13),2))))
  +SUMIFS('acorduri de mediu impaduriri'!$C$2:$C$3002,'acorduri de mediu impaduriri'!$A$2:$A$3002,$A13,'acorduri de mediu impaduriri'!$I$2:$I$3002,"&lt;="&amp;DATE(VALUE(RIGHT(TRIM($B13),4)),VALUE(MID(TRIM($B13),4,2)),VALUE(LEFT(TRIM($B13),2))),'acorduri de mediu impaduriri'!$J$2:$J$3002,"",'acorduri de mediu impaduriri'!$K$2:$K$3002,"")
 )
)</f>
        <v>202.37819999999999</v>
      </c>
      <c r="E13" s="26" t="str">
        <f>IF(
  COUNTIFS('acorduri de mediu impaduriri'!$A$2:$A$1048576,$A13,'acorduri de mediu impaduriri'!$D$2:$D$1048576,"respins",'acorduri de mediu impaduriri'!$K$2:$K$1048576,"&lt;="&amp;DATE(VALUE(RIGHT(TRIM($B13),4)),VALUE(MID(TRIM($B13),4,2)),VALUE(LEFT(TRIM($B13),2))))=0,
  "",
  SUMIFS('acorduri de mediu impaduriri'!$C$2:$C$1048576,'acorduri de mediu impaduriri'!$A$2:$A$1048576,$A13,'acorduri de mediu impaduriri'!$D$2:$D$1048576,"respins",'acorduri de mediu impaduriri'!$K$2:$K$1048576,"&lt;="&amp;DATE(VALUE(RIGHT(TRIM($B13),4)),VALUE(MID(TRIM($B13),4,2)),VALUE(LEFT(TRIM($B13),2))))
)</f>
        <v/>
      </c>
      <c r="F13" s="27">
        <f>IF(
  COUNTIFS('acorduri de mediu impaduriri'!$A$2:$A$1048576,$A13,'acorduri de mediu impaduriri'!$D$2:$D$1048576,"aprobat",'acorduri de mediu impaduriri'!$H$2:$H$1048576,"&lt;&gt;")=0,
  "",
  ROUNDUP(AVERAGEIFS('acorduri de mediu impaduriri'!$H$2:$H$1048576,'acorduri de mediu impaduriri'!$A$2:$A$1048576,$A13,'acorduri de mediu impaduriri'!$D$2:$D$1048576,"aprobat",'acorduri de mediu impaduriri'!$H$2:$H$1048576,"&lt;&gt;"),0)
)</f>
        <v>90</v>
      </c>
      <c r="G13" s="27">
        <f>IF(
  COUNTIFS('acorduri de mediu impaduriri'!$A$2:$A$1048576,$A13,'acorduri de mediu impaduriri'!$D$2:$D$1048576,"aprobat",'acorduri de mediu impaduriri'!$H$2:$H$1048576,"&lt;&gt;")=0,
  "",
  ROUNDUP(_xlfn.MINIFS('acorduri de mediu impaduriri'!$H$2:$H$1048576,'acorduri de mediu impaduriri'!$A$2:$A$1048576,$A13,'acorduri de mediu impaduriri'!$D$2:$D$1048576,"aprobat",'acorduri de mediu impaduriri'!$H$2:$H$1048576,"&lt;&gt;"),0)
)</f>
        <v>44</v>
      </c>
      <c r="H13" s="27">
        <f>IF(
  COUNTIFS('acorduri de mediu impaduriri'!$A$2:$A$1048576,$A13,'acorduri de mediu impaduriri'!$D$2:$D$1048576,"aprobat",'acorduri de mediu impaduriri'!$H$2:$H$1048576,"&lt;&gt;")=0,
  "",
  ROUNDUP(_xlfn.MAXIFS('acorduri de mediu impaduriri'!$H$2:$H$1048576,'acorduri de mediu impaduriri'!$A$2:$A$1048576,$A13,'acorduri de mediu impaduriri'!$D$2:$D$1048576,"aprobat",'acorduri de mediu impaduriri'!$H$2:$H$1048576,"&lt;&gt;"),0)
)</f>
        <v>150</v>
      </c>
      <c r="I13" s="28">
        <f>IF(
  COUNTIFS('acorduri de mediu impaduriri'!$A$2:$A$1048576,$A13,'acorduri de mediu impaduriri'!$D$2:$D$1048576,"aprobat",'acorduri de mediu impaduriri'!$J$2:$J$1048576,"&lt;="&amp;DATE(2023,12,31))=0,
  "",
  SUMIFS('acorduri de mediu impaduriri'!$C$2:$C$1048576,'acorduri de mediu impaduriri'!$A$2:$A$1048576,$A13,'acorduri de mediu impaduriri'!$D$2:$D$1048576,"aprobat",'acorduri de mediu impaduriri'!$J$2:$J$1048576,"&lt;="&amp;DATE(2023,12,31))
)</f>
        <v>55.179600000000001</v>
      </c>
      <c r="J13" s="29">
        <f>IF(
  COUNTIFS('acorduri de mediu impaduriri'!$A$2:$A$1048576,$A13,'acorduri de mediu impaduriri'!$I$2:$I$1048576,"&lt;="&amp;DATE(2023,12,31),'acorduri de mediu impaduriri'!$J$2:$J$1048576,"&gt;"&amp;DATE(2023,12,31))
 +COUNTIFS('acorduri de mediu impaduriri'!$A$2:$A$1048576,$A13,'acorduri de mediu impaduriri'!$I$2:$I$1048576,"&lt;="&amp;DATE(2023,12,31),'acorduri de mediu impaduriri'!$K$2:$K$1048576,"&gt;"&amp;DATE(2023,12,31))
 +COUNTIFS('acorduri de mediu impaduriri'!$A$2:$A$1048576,$A13,'acorduri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impaduriri'!$A$2:$A$1048576,$A13,'acorduri de mediu impaduriri'!$I$2:$I$1048576,"&lt;="&amp;DATE(2023,12,31),'acorduri de mediu impaduriri'!$J$2:$J$1048576,"&gt;"&amp;DATE(2023,12,31))
  +SUMIFS('acorduri de mediu impaduriri'!$C$2:$C$1048576,'acorduri de mediu impaduriri'!$A$2:$A$1048576,$A13,'acorduri de mediu impaduriri'!$I$2:$I$1048576,"&lt;="&amp;DATE(2023,12,31),'acorduri de mediu impaduriri'!$K$2:$K$1048576,"&gt;"&amp;DATE(2023,12,31))
  +SUMIFS('acorduri de mediu impaduriri'!$C$2:$C$1048576,'acorduri de mediu impaduriri'!$A$2:$A$1048576,$A13,'acorduri de mediu impaduriri'!$I$2:$I$1048576,"&lt;="&amp;DATE(2023,12,31),'acorduri de mediu impaduriri'!$J$2:$J$1048576,"",'acorduri de mediu impaduriri'!$K$2:$K$1048576,"")
 ))</f>
        <v>156.81440000000001</v>
      </c>
      <c r="K13" s="28">
        <f>IF(
  COUNTIFS('acorduri de mediu impaduriri'!$A$2:$A$1048576,$A13,'acorduri de mediu impaduriri'!$D$2:$D$1048576,"aprobat",'acorduri de mediu impaduriri'!$J$2:$J$1048576,"&lt;="&amp;DATE(2024,6,30))=0,
  "",
  SUMIFS('acorduri de mediu impaduriri'!$C$2:$C$1048576,'acorduri de mediu impaduriri'!$A$2:$A$1048576,$A13,'acorduri de mediu impaduriri'!$D$2:$D$1048576,"aprobat",'acorduri de mediu impaduriri'!$J$2:$J$1048576,"&lt;="&amp;DATE(2024,6,30))
)</f>
        <v>213.994</v>
      </c>
      <c r="L13" s="29">
        <f>IF(
  COUNTIFS('acorduri de mediu impaduriri'!$A$2:$A$1048576,$A13,'acorduri de mediu impaduriri'!$I$2:$I$1048576,"&lt;="&amp;DATE(2024,6,30),'acorduri de mediu impaduriri'!$J$2:$J$1048576,"&gt;"&amp;DATE(2024,6,30))
 +COUNTIFS('acorduri de mediu impaduriri'!$A$2:$A$1048576,$A13,'acorduri de mediu impaduriri'!$I$2:$I$1048576,"&lt;="&amp;DATE(2024,6,30),'acorduri de mediu impaduriri'!$K$2:$K$1048576,"&gt;"&amp;DATE(2024,6,30))
 +COUNTIFS('acorduri de mediu impaduriri'!$A$2:$A$1048576,$A13,'acorduri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impaduriri'!$A$2:$A$1048576,$A13,'acorduri de mediu impaduriri'!$I$2:$I$1048576,"&lt;="&amp;DATE(2024,6,30),'acorduri de mediu impaduriri'!$J$2:$J$1048576,"&gt;"&amp;DATE(2024,6,30))
  +SUMIFS('acorduri de mediu impaduriri'!$C$2:$C$1048576,'acorduri de mediu impaduriri'!$A$2:$A$1048576,$A13,'acorduri de mediu impaduriri'!$I$2:$I$1048576,"&lt;="&amp;DATE(2024,6,30),'acorduri de mediu impaduriri'!$K$2:$K$1048576,"&gt;"&amp;DATE(2024,6,30))
  +SUMIFS('acorduri de mediu impaduriri'!$C$2:$C$1048576,'acorduri de mediu impaduriri'!$A$2:$A$1048576,$A13,'acorduri de mediu impaduriri'!$I$2:$I$1048576,"&lt;="&amp;DATE(2024,6,30),'acorduri de mediu impaduriri'!$J$2:$J$1048576,"",'acorduri de mediu impaduriri'!$K$2:$K$1048576,"")
 ))</f>
        <v>3.82</v>
      </c>
      <c r="M13" s="28">
        <f>IF(
  COUNTIFS('acorduri de mediu impaduriri'!$A$2:$A$1048576,$A13,'acorduri de mediu impaduriri'!$D$2:$D$1048576,"aprobat",'acorduri de mediu impaduriri'!$J$2:$J$1048576,"&lt;="&amp;DATE(2024,12,31))=0,
  "",
  SUMIFS('acorduri de mediu impaduriri'!$C$2:$C$1048576,'acorduri de mediu impaduriri'!$A$2:$A$1048576,$A13,'acorduri de mediu impaduriri'!$D$2:$D$1048576,"aprobat",'acorduri de mediu impaduriri'!$J$2:$J$1048576,"&lt;="&amp;DATE(2024,12,31))
)</f>
        <v>285.36880000000002</v>
      </c>
      <c r="N13" s="29">
        <f>IF(
  COUNTIFS('acorduri de mediu impaduriri'!$A$2:$A$1048576,$A13,'acorduri de mediu impaduriri'!$I$2:$I$1048576,"&lt;="&amp;DATE(2024,12,31),'acorduri de mediu impaduriri'!$J$2:$J$1048576,"&gt;"&amp;DATE(2024,12,31))
 +COUNTIFS('acorduri de mediu impaduriri'!$A$2:$A$1048576,$A13,'acorduri de mediu impaduriri'!$I$2:$I$1048576,"&lt;="&amp;DATE(2024,12,31),'acorduri de mediu impaduriri'!$K$2:$K$1048576,"&gt;"&amp;DATE(2024,12,31))
 +COUNTIFS('acorduri de mediu impaduriri'!$A$2:$A$1048576,$A13,'acorduri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impaduriri'!$A$2:$A$1048576,$A13,'acorduri de mediu impaduriri'!$I$2:$I$1048576,"&lt;="&amp;DATE(2024,12,31),'acorduri de mediu impaduriri'!$J$2:$J$1048576,"&gt;"&amp;DATE(2024,12,31))
  +SUMIFS('acorduri de mediu impaduriri'!$C$2:$C$1048576,'acorduri de mediu impaduriri'!$A$2:$A$1048576,$A13,'acorduri de mediu impaduriri'!$I$2:$I$1048576,"&lt;="&amp;DATE(2024,12,31),'acorduri de mediu impaduriri'!$K$2:$K$1048576,"&gt;"&amp;DATE(2024,12,31))
  +SUMIFS('acorduri de mediu impaduriri'!$C$2:$C$1048576,'acorduri de mediu impaduriri'!$A$2:$A$1048576,$A13,'acorduri de mediu impaduriri'!$I$2:$I$1048576,"&lt;="&amp;DATE(2024,12,31),'acorduri de mediu impaduriri'!$J$2:$J$1048576,"",'acorduri de mediu impaduriri'!$K$2:$K$1048576,"")
 ))</f>
        <v>10.71</v>
      </c>
      <c r="O13" s="28">
        <f>IF(
  COUNTIFS('acorduri de mediu impaduriri'!$A$2:$A$1048576,$A13,'acorduri de mediu impaduriri'!$D$2:$D$1048576,"aprobat",'acorduri de mediu impaduriri'!$J$2:$J$1048576,"&lt;="&amp;DATE(2025,6,30))=0,
  "",
  SUMIFS('acorduri de mediu impaduriri'!$C$2:$C$1048576,'acorduri de mediu impaduriri'!$A$2:$A$1048576,$A13,'acorduri de mediu impaduriri'!$D$2:$D$1048576,"aprobat",'acorduri de mediu impaduriri'!$J$2:$J$1048576,"&lt;="&amp;DATE(2025,6,30))
)</f>
        <v>741.39190000000008</v>
      </c>
      <c r="P13" s="29">
        <f>IF(
  COUNTIFS('acorduri de mediu impaduriri'!$A$2:$A$1048576,$A13,'acorduri de mediu impaduriri'!$I$2:$I$1048576,"&lt;="&amp;DATE(2025,6,30),'acorduri de mediu impaduriri'!$J$2:$J$1048576,"&gt;"&amp;DATE(2025,6,30))
 +COUNTIFS('acorduri de mediu impaduriri'!$A$2:$A$1048576,$A13,'acorduri de mediu impaduriri'!$I$2:$I$1048576,"&lt;="&amp;DATE(2025,6,30),'acorduri de mediu impaduriri'!$K$2:$K$1048576,"&gt;"&amp;DATE(2025,6,30))
 +COUNTIFS('acorduri de mediu impaduriri'!$A$2:$A$1048576,$A13,'acorduri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impaduriri'!$A$2:$A$1048576,$A13,'acorduri de mediu impaduriri'!$I$2:$I$1048576,"&lt;="&amp;DATE(2025,6,30),'acorduri de mediu impaduriri'!$J$2:$J$1048576,"&gt;"&amp;DATE(2025,6,30))
  +SUMIFS('acorduri de mediu impaduriri'!$C$2:$C$1048576,'acorduri de mediu impaduriri'!$A$2:$A$1048576,$A13,'acorduri de mediu impaduriri'!$I$2:$I$1048576,"&lt;="&amp;DATE(2025,6,30),'acorduri de mediu impaduriri'!$K$2:$K$1048576,"&gt;"&amp;DATE(2025,6,30))
  +SUMIFS('acorduri de mediu impaduriri'!$C$2:$C$1048576,'acorduri de mediu impaduriri'!$A$2:$A$1048576,$A13,'acorduri de mediu impaduriri'!$I$2:$I$1048576,"&lt;="&amp;DATE(2025,6,30),'acorduri de mediu impaduriri'!$J$2:$J$1048576,"",'acorduri de mediu impaduriri'!$K$2:$K$1048576,"")
 ))</f>
        <v>1211.4710000000005</v>
      </c>
      <c r="Q13" s="28">
        <f>IF(
  COUNTIFS('acorduri de mediu impaduriri'!$A$2:$A$1048576,$A13,'acorduri de mediu impaduriri'!$D$2:$D$1048576,"aprobat",'acorduri de mediu impaduriri'!$J$2:$J$1048576,"&lt;="&amp;DATE(2025,8,6))=0,
  "",
  SUMIFS('acorduri de mediu impaduriri'!$C$2:$C$1048576,'acorduri de mediu impaduriri'!$A$2:$A$1048576,$A13,'acorduri de mediu impaduriri'!$D$2:$D$1048576,"aprobat",'acorduri de mediu impaduriri'!$J$2:$J$1048576,"&lt;="&amp;DATE(2025,8,6))
)</f>
        <v>1931.4419000000005</v>
      </c>
      <c r="R13" s="29">
        <f>IF(
  COUNTIFS('acorduri de mediu impaduriri'!$A$2:$A$1048576,$A13,'acorduri de mediu impaduriri'!$I$2:$I$1048576,"&lt;="&amp;DATE(2025,8,6),'acorduri de mediu impaduriri'!$J$2:$J$1048576,"&gt;"&amp;DATE(2025,8,6))
 +COUNTIFS('acorduri de mediu impaduriri'!$A$2:$A$1048576,$A13,'acorduri de mediu impaduriri'!$I$2:$I$1048576,"&lt;="&amp;DATE(2025,8,6),'acorduri de mediu impaduriri'!$K$2:$K$1048576,"&gt;"&amp;DATE(2025,8,6))
 +COUNTIFS('acorduri de mediu impaduriri'!$A$2:$A$1048576,$A13,'acorduri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impaduriri'!$A$2:$A$1048576,$A13,'acorduri de mediu impaduriri'!$I$2:$I$1048576,"&lt;="&amp;DATE(2025,8,6),'acorduri de mediu impaduriri'!$J$2:$J$1048576,"&gt;"&amp;DATE(2025,8,6))
  +SUMIFS('acorduri de mediu impaduriri'!$C$2:$C$1048576,'acorduri de mediu impaduriri'!$A$2:$A$1048576,$A13,'acorduri de mediu impaduriri'!$I$2:$I$1048576,"&lt;="&amp;DATE(2025,8,6),'acorduri de mediu impaduriri'!$K$2:$K$1048576,"&gt;"&amp;DATE(2025,8,6))
  +SUMIFS('acorduri de mediu impaduriri'!$C$2:$C$1048576,'acorduri de mediu impaduriri'!$A$2:$A$1048576,$A13,'acorduri de mediu impaduriri'!$I$2:$I$1048576,"&lt;="&amp;DATE(2025,8,6),'acorduri de mediu impaduriri'!$J$2:$J$1048576,"",'acorduri de mediu impaduriri'!$K$2:$K$1048576,"")
 ))</f>
        <v>182.19819999999999</v>
      </c>
      <c r="S13" s="42">
        <f>IF(
  COUNTIFS('acorduri de mediu impaduriri'!$A$2:$A$1048576,$A13,'acorduri de mediu impaduriri'!$D$2:$D$1048576,"aprobat",'acorduri de mediu impaduriri'!$J$2:$J$1048576,"&lt;="&amp;DATE(2025,7,30))=0,
  "",
  SUMIFS('acorduri de mediu impaduriri'!$C$2:$C$1048576,'acorduri de mediu impaduriri'!$A$2:$A$1048576,$A13,'acorduri de mediu impaduriri'!$D$2:$D$1048576,"aprobat",'acorduri de mediu impaduriri'!$J$2:$J$1048576,"&lt;="&amp;DATE(2025,7,30))
)</f>
        <v>1881.4419000000005</v>
      </c>
    </row>
    <row r="14" spans="1:19" ht="18" customHeight="1" x14ac:dyDescent="0.35">
      <c r="A14" s="24" t="str">
        <f>nomenclatoare!A14</f>
        <v>Cluj</v>
      </c>
      <c r="B14" s="25" t="s">
        <v>39</v>
      </c>
      <c r="C14" s="26">
        <f>IF(
  COUNTIFS('acorduri de mediu impaduriri'!$A$2:$A$3002,$A14,'acorduri de mediu impaduriri'!$D$2:$D$3002,"aprobat",'acorduri de mediu impaduriri'!$J$2:$J$3002,"&lt;="&amp;DATE(VALUE(RIGHT(TRIM($B14),4)),VALUE(MID(TRIM($B14),4,2)),VALUE(LEFT(TRIM($B14),2))))=0,
  "",
  SUMIFS('acorduri de mediu impaduriri'!$C$2:$C$3002,'acorduri de mediu impaduriri'!$A$2:$A$3002,$A14,'acorduri de mediu impaduriri'!$D$2:$D$3002,"aprobat",'acorduri de mediu impaduriri'!$J$2:$J$3002,"&lt;="&amp;DATE(VALUE(RIGHT(TRIM($B14),4)),VALUE(MID(TRIM($B14),4,2)),VALUE(LEFT(TRIM($B14),2))))
)</f>
        <v>251.75000000000003</v>
      </c>
      <c r="D14" s="26">
        <f>IF(
  COUNTIFS('acorduri de mediu impaduriri'!$A$2:$A$3002,$A14,'acorduri de mediu impaduriri'!$I$2:$I$3002,"&lt;="&amp;DATE(VALUE(RIGHT(TRIM($B14),4)),VALUE(MID(TRIM($B14),4,2)),VALUE(LEFT(TRIM($B14),2))),'acorduri de mediu impaduriri'!$J$2:$J$3002,"&gt;"&amp;DATE(VALUE(RIGHT(TRIM($B14),4)),VALUE(MID(TRIM($B14),4,2)),VALUE(LEFT(TRIM($B14),2))))
 +COUNTIFS('acorduri de mediu impaduriri'!$A$2:$A$3002,$A14,'acorduri de mediu impaduriri'!$I$2:$I$3002,"&lt;="&amp;DATE(VALUE(RIGHT(TRIM($B14),4)),VALUE(MID(TRIM($B14),4,2)),VALUE(LEFT(TRIM($B14),2))),'acorduri de mediu impaduriri'!$K$2:$K$3002,"&gt;"&amp;DATE(VALUE(RIGHT(TRIM($B14),4)),VALUE(MID(TRIM($B14),4,2)),VALUE(LEFT(TRIM($B14),2))))
 +COUNTIFS('acorduri de mediu impaduriri'!$A$2:$A$3002,$A14,'acorduri de mediu impaduriri'!$I$2:$I$3002,"&lt;="&amp;DATE(VALUE(RIGHT(TRIM($B14),4)),VALUE(MID(TRIM($B14),4,2)),VALUE(LEFT(TRIM($B14),2))),'acorduri de mediu impaduriri'!$J$2:$J$3002,"",'acorduri de mediu impaduriri'!$K$2:$K$3002,"")
 =0,
 "",
 MAX(0,
   SUMIFS('acorduri de mediu impaduriri'!$C$2:$C$3002,'acorduri de mediu impaduriri'!$A$2:$A$3002,$A14,'acorduri de mediu impaduriri'!$I$2:$I$3002,"&lt;="&amp;DATE(VALUE(RIGHT(TRIM($B14),4)),VALUE(MID(TRIM($B14),4,2)),VALUE(LEFT(TRIM($B14),2))),'acorduri de mediu impaduriri'!$J$2:$J$3002,"&gt;"&amp;DATE(VALUE(RIGHT(TRIM($B14),4)),VALUE(MID(TRIM($B14),4,2)),VALUE(LEFT(TRIM($B14),2))))
  +SUMIFS('acorduri de mediu impaduriri'!$C$2:$C$3002,'acorduri de mediu impaduriri'!$A$2:$A$3002,$A14,'acorduri de mediu impaduriri'!$I$2:$I$3002,"&lt;="&amp;DATE(VALUE(RIGHT(TRIM($B14),4)),VALUE(MID(TRIM($B14),4,2)),VALUE(LEFT(TRIM($B14),2))),'acorduri de mediu impaduriri'!$K$2:$K$3002,"&gt;"&amp;DATE(VALUE(RIGHT(TRIM($B14),4)),VALUE(MID(TRIM($B14),4,2)),VALUE(LEFT(TRIM($B14),2))))
  +SUMIFS('acorduri de mediu impaduriri'!$C$2:$C$3002,'acorduri de mediu impaduriri'!$A$2:$A$3002,$A14,'acorduri de mediu impaduriri'!$I$2:$I$3002,"&lt;="&amp;DATE(VALUE(RIGHT(TRIM($B14),4)),VALUE(MID(TRIM($B14),4,2)),VALUE(LEFT(TRIM($B14),2))),'acorduri de mediu impaduriri'!$J$2:$J$3002,"",'acorduri de mediu impaduriri'!$K$2:$K$3002,"")
 )
)</f>
        <v>11.149999999999999</v>
      </c>
      <c r="E14" s="26">
        <f>IF(
  COUNTIFS('acorduri de mediu impaduriri'!$A$2:$A$1048576,$A14,'acorduri de mediu impaduriri'!$D$2:$D$1048576,"respins",'acorduri de mediu impaduriri'!$K$2:$K$1048576,"&lt;="&amp;DATE(VALUE(RIGHT(TRIM($B14),4)),VALUE(MID(TRIM($B14),4,2)),VALUE(LEFT(TRIM($B14),2))))=0,
  "",
  SUMIFS('acorduri de mediu impaduriri'!$C$2:$C$1048576,'acorduri de mediu impaduriri'!$A$2:$A$1048576,$A14,'acorduri de mediu impaduriri'!$D$2:$D$1048576,"respins",'acorduri de mediu impaduriri'!$K$2:$K$1048576,"&lt;="&amp;DATE(VALUE(RIGHT(TRIM($B14),4)),VALUE(MID(TRIM($B14),4,2)),VALUE(LEFT(TRIM($B14),2))))
)</f>
        <v>15</v>
      </c>
      <c r="F14" s="27">
        <f>IF(
  COUNTIFS('acorduri de mediu impaduriri'!$A$2:$A$1048576,$A14,'acorduri de mediu impaduriri'!$D$2:$D$1048576,"aprobat",'acorduri de mediu impaduriri'!$H$2:$H$1048576,"&lt;&gt;")=0,
  "",
  ROUNDUP(AVERAGEIFS('acorduri de mediu impaduriri'!$H$2:$H$1048576,'acorduri de mediu impaduriri'!$A$2:$A$1048576,$A14,'acorduri de mediu impaduriri'!$D$2:$D$1048576,"aprobat",'acorduri de mediu impaduriri'!$H$2:$H$1048576,"&lt;&gt;"),0)
)</f>
        <v>121</v>
      </c>
      <c r="G14" s="27">
        <f>IF(
  COUNTIFS('acorduri de mediu impaduriri'!$A$2:$A$1048576,$A14,'acorduri de mediu impaduriri'!$D$2:$D$1048576,"aprobat",'acorduri de mediu impaduriri'!$H$2:$H$1048576,"&lt;&gt;")=0,
  "",
  ROUNDUP(_xlfn.MINIFS('acorduri de mediu impaduriri'!$H$2:$H$1048576,'acorduri de mediu impaduriri'!$A$2:$A$1048576,$A14,'acorduri de mediu impaduriri'!$D$2:$D$1048576,"aprobat",'acorduri de mediu impaduriri'!$H$2:$H$1048576,"&lt;&gt;"),0)
)</f>
        <v>35</v>
      </c>
      <c r="H14" s="27">
        <f>IF(
  COUNTIFS('acorduri de mediu impaduriri'!$A$2:$A$1048576,$A14,'acorduri de mediu impaduriri'!$D$2:$D$1048576,"aprobat",'acorduri de mediu impaduriri'!$H$2:$H$1048576,"&lt;&gt;")=0,
  "",
  ROUNDUP(_xlfn.MAXIFS('acorduri de mediu impaduriri'!$H$2:$H$1048576,'acorduri de mediu impaduriri'!$A$2:$A$1048576,$A14,'acorduri de mediu impaduriri'!$D$2:$D$1048576,"aprobat",'acorduri de mediu impaduriri'!$H$2:$H$1048576,"&lt;&gt;"),0)
)</f>
        <v>180</v>
      </c>
      <c r="I14" s="28">
        <f>IF(
  COUNTIFS('acorduri de mediu impaduriri'!$A$2:$A$1048576,$A14,'acorduri de mediu impaduriri'!$D$2:$D$1048576,"aprobat",'acorduri de mediu impaduriri'!$J$2:$J$1048576,"&lt;="&amp;DATE(2023,12,31))=0,
  "",
  SUMIFS('acorduri de mediu impaduriri'!$C$2:$C$1048576,'acorduri de mediu impaduriri'!$A$2:$A$1048576,$A14,'acorduri de mediu impaduriri'!$D$2:$D$1048576,"aprobat",'acorduri de mediu impaduriri'!$J$2:$J$1048576,"&lt;="&amp;DATE(2023,12,31))
)</f>
        <v>14.93</v>
      </c>
      <c r="J14" s="29" t="str">
        <f>IF(
  COUNTIFS('acorduri de mediu impaduriri'!$A$2:$A$1048576,$A14,'acorduri de mediu impaduriri'!$I$2:$I$1048576,"&lt;="&amp;DATE(2023,12,31),'acorduri de mediu impaduriri'!$J$2:$J$1048576,"&gt;"&amp;DATE(2023,12,31))
 +COUNTIFS('acorduri de mediu impaduriri'!$A$2:$A$1048576,$A14,'acorduri de mediu impaduriri'!$I$2:$I$1048576,"&lt;="&amp;DATE(2023,12,31),'acorduri de mediu impaduriri'!$K$2:$K$1048576,"&gt;"&amp;DATE(2023,12,31))
 +COUNTIFS('acorduri de mediu impaduriri'!$A$2:$A$1048576,$A14,'acorduri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impaduriri'!$A$2:$A$1048576,$A14,'acorduri de mediu impaduriri'!$I$2:$I$1048576,"&lt;="&amp;DATE(2023,12,31),'acorduri de mediu impaduriri'!$J$2:$J$1048576,"&gt;"&amp;DATE(2023,12,31))
  +SUMIFS('acorduri de mediu impaduriri'!$C$2:$C$1048576,'acorduri de mediu impaduriri'!$A$2:$A$1048576,$A14,'acorduri de mediu impaduriri'!$I$2:$I$1048576,"&lt;="&amp;DATE(2023,12,31),'acorduri de mediu impaduriri'!$K$2:$K$1048576,"&gt;"&amp;DATE(2023,12,31))
  +SUMIFS('acorduri de mediu impaduriri'!$C$2:$C$1048576,'acorduri de mediu impaduriri'!$A$2:$A$1048576,$A14,'acorduri de mediu impaduriri'!$I$2:$I$1048576,"&lt;="&amp;DATE(2023,12,31),'acorduri de mediu impaduriri'!$J$2:$J$1048576,"",'acorduri de mediu impaduriri'!$K$2:$K$1048576,"")
 ))</f>
        <v/>
      </c>
      <c r="K14" s="28">
        <f>IF(
  COUNTIFS('acorduri de mediu impaduriri'!$A$2:$A$1048576,$A14,'acorduri de mediu impaduriri'!$D$2:$D$1048576,"aprobat",'acorduri de mediu impaduriri'!$J$2:$J$1048576,"&lt;="&amp;DATE(2024,6,30))=0,
  "",
  SUMIFS('acorduri de mediu impaduriri'!$C$2:$C$1048576,'acorduri de mediu impaduriri'!$A$2:$A$1048576,$A14,'acorduri de mediu impaduriri'!$D$2:$D$1048576,"aprobat",'acorduri de mediu impaduriri'!$J$2:$J$1048576,"&lt;="&amp;DATE(2024,6,30))
)</f>
        <v>24.93</v>
      </c>
      <c r="L14" s="29">
        <f>IF(
  COUNTIFS('acorduri de mediu impaduriri'!$A$2:$A$1048576,$A14,'acorduri de mediu impaduriri'!$I$2:$I$1048576,"&lt;="&amp;DATE(2024,6,30),'acorduri de mediu impaduriri'!$J$2:$J$1048576,"&gt;"&amp;DATE(2024,6,30))
 +COUNTIFS('acorduri de mediu impaduriri'!$A$2:$A$1048576,$A14,'acorduri de mediu impaduriri'!$I$2:$I$1048576,"&lt;="&amp;DATE(2024,6,30),'acorduri de mediu impaduriri'!$K$2:$K$1048576,"&gt;"&amp;DATE(2024,6,30))
 +COUNTIFS('acorduri de mediu impaduriri'!$A$2:$A$1048576,$A14,'acorduri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impaduriri'!$A$2:$A$1048576,$A14,'acorduri de mediu impaduriri'!$I$2:$I$1048576,"&lt;="&amp;DATE(2024,6,30),'acorduri de mediu impaduriri'!$J$2:$J$1048576,"&gt;"&amp;DATE(2024,6,30))
  +SUMIFS('acorduri de mediu impaduriri'!$C$2:$C$1048576,'acorduri de mediu impaduriri'!$A$2:$A$1048576,$A14,'acorduri de mediu impaduriri'!$I$2:$I$1048576,"&lt;="&amp;DATE(2024,6,30),'acorduri de mediu impaduriri'!$K$2:$K$1048576,"&gt;"&amp;DATE(2024,6,30))
  +SUMIFS('acorduri de mediu impaduriri'!$C$2:$C$1048576,'acorduri de mediu impaduriri'!$A$2:$A$1048576,$A14,'acorduri de mediu impaduriri'!$I$2:$I$1048576,"&lt;="&amp;DATE(2024,6,30),'acorduri de mediu impaduriri'!$J$2:$J$1048576,"",'acorduri de mediu impaduriri'!$K$2:$K$1048576,"")
 ))</f>
        <v>25.91</v>
      </c>
      <c r="M14" s="28">
        <f>IF(
  COUNTIFS('acorduri de mediu impaduriri'!$A$2:$A$1048576,$A14,'acorduri de mediu impaduriri'!$D$2:$D$1048576,"aprobat",'acorduri de mediu impaduriri'!$J$2:$J$1048576,"&lt;="&amp;DATE(2024,12,31))=0,
  "",
  SUMIFS('acorduri de mediu impaduriri'!$C$2:$C$1048576,'acorduri de mediu impaduriri'!$A$2:$A$1048576,$A14,'acorduri de mediu impaduriri'!$D$2:$D$1048576,"aprobat",'acorduri de mediu impaduriri'!$J$2:$J$1048576,"&lt;="&amp;DATE(2024,12,31))
)</f>
        <v>132.79000000000002</v>
      </c>
      <c r="N14" s="29">
        <f>IF(
  COUNTIFS('acorduri de mediu impaduriri'!$A$2:$A$1048576,$A14,'acorduri de mediu impaduriri'!$I$2:$I$1048576,"&lt;="&amp;DATE(2024,12,31),'acorduri de mediu impaduriri'!$J$2:$J$1048576,"&gt;"&amp;DATE(2024,12,31))
 +COUNTIFS('acorduri de mediu impaduriri'!$A$2:$A$1048576,$A14,'acorduri de mediu impaduriri'!$I$2:$I$1048576,"&lt;="&amp;DATE(2024,12,31),'acorduri de mediu impaduriri'!$K$2:$K$1048576,"&gt;"&amp;DATE(2024,12,31))
 +COUNTIFS('acorduri de mediu impaduriri'!$A$2:$A$1048576,$A14,'acorduri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impaduriri'!$A$2:$A$1048576,$A14,'acorduri de mediu impaduriri'!$I$2:$I$1048576,"&lt;="&amp;DATE(2024,12,31),'acorduri de mediu impaduriri'!$J$2:$J$1048576,"&gt;"&amp;DATE(2024,12,31))
  +SUMIFS('acorduri de mediu impaduriri'!$C$2:$C$1048576,'acorduri de mediu impaduriri'!$A$2:$A$1048576,$A14,'acorduri de mediu impaduriri'!$I$2:$I$1048576,"&lt;="&amp;DATE(2024,12,31),'acorduri de mediu impaduriri'!$K$2:$K$1048576,"&gt;"&amp;DATE(2024,12,31))
  +SUMIFS('acorduri de mediu impaduriri'!$C$2:$C$1048576,'acorduri de mediu impaduriri'!$A$2:$A$1048576,$A14,'acorduri de mediu impaduriri'!$I$2:$I$1048576,"&lt;="&amp;DATE(2024,12,31),'acorduri de mediu impaduriri'!$J$2:$J$1048576,"",'acorduri de mediu impaduriri'!$K$2:$K$1048576,"")
 ))</f>
        <v>118.96</v>
      </c>
      <c r="O14" s="28">
        <f>IF(
  COUNTIFS('acorduri de mediu impaduriri'!$A$2:$A$1048576,$A14,'acorduri de mediu impaduriri'!$D$2:$D$1048576,"aprobat",'acorduri de mediu impaduriri'!$J$2:$J$1048576,"&lt;="&amp;DATE(2025,6,30))=0,
  "",
  SUMIFS('acorduri de mediu impaduriri'!$C$2:$C$1048576,'acorduri de mediu impaduriri'!$A$2:$A$1048576,$A14,'acorduri de mediu impaduriri'!$D$2:$D$1048576,"aprobat",'acorduri de mediu impaduriri'!$J$2:$J$1048576,"&lt;="&amp;DATE(2025,6,30))
)</f>
        <v>251.75000000000003</v>
      </c>
      <c r="P14" s="29">
        <f>IF(
  COUNTIFS('acorduri de mediu impaduriri'!$A$2:$A$1048576,$A14,'acorduri de mediu impaduriri'!$I$2:$I$1048576,"&lt;="&amp;DATE(2025,6,30),'acorduri de mediu impaduriri'!$J$2:$J$1048576,"&gt;"&amp;DATE(2025,6,30))
 +COUNTIFS('acorduri de mediu impaduriri'!$A$2:$A$1048576,$A14,'acorduri de mediu impaduriri'!$I$2:$I$1048576,"&lt;="&amp;DATE(2025,6,30),'acorduri de mediu impaduriri'!$K$2:$K$1048576,"&gt;"&amp;DATE(2025,6,30))
 +COUNTIFS('acorduri de mediu impaduriri'!$A$2:$A$1048576,$A14,'acorduri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impaduriri'!$A$2:$A$1048576,$A14,'acorduri de mediu impaduriri'!$I$2:$I$1048576,"&lt;="&amp;DATE(2025,6,30),'acorduri de mediu impaduriri'!$J$2:$J$1048576,"&gt;"&amp;DATE(2025,6,30))
  +SUMIFS('acorduri de mediu impaduriri'!$C$2:$C$1048576,'acorduri de mediu impaduriri'!$A$2:$A$1048576,$A14,'acorduri de mediu impaduriri'!$I$2:$I$1048576,"&lt;="&amp;DATE(2025,6,30),'acorduri de mediu impaduriri'!$K$2:$K$1048576,"&gt;"&amp;DATE(2025,6,30))
  +SUMIFS('acorduri de mediu impaduriri'!$C$2:$C$1048576,'acorduri de mediu impaduriri'!$A$2:$A$1048576,$A14,'acorduri de mediu impaduriri'!$I$2:$I$1048576,"&lt;="&amp;DATE(2025,6,30),'acorduri de mediu impaduriri'!$J$2:$J$1048576,"",'acorduri de mediu impaduriri'!$K$2:$K$1048576,"")
 ))</f>
        <v>5.59</v>
      </c>
      <c r="Q14" s="28">
        <f>IF(
  COUNTIFS('acorduri de mediu impaduriri'!$A$2:$A$1048576,$A14,'acorduri de mediu impaduriri'!$D$2:$D$1048576,"aprobat",'acorduri de mediu impaduriri'!$J$2:$J$1048576,"&lt;="&amp;DATE(2025,8,6))=0,
  "",
  SUMIFS('acorduri de mediu impaduriri'!$C$2:$C$1048576,'acorduri de mediu impaduriri'!$A$2:$A$1048576,$A14,'acorduri de mediu impaduriri'!$D$2:$D$1048576,"aprobat",'acorduri de mediu impaduriri'!$J$2:$J$1048576,"&lt;="&amp;DATE(2025,8,6))
)</f>
        <v>251.75000000000003</v>
      </c>
      <c r="R14" s="29">
        <f>IF(
  COUNTIFS('acorduri de mediu impaduriri'!$A$2:$A$1048576,$A14,'acorduri de mediu impaduriri'!$I$2:$I$1048576,"&lt;="&amp;DATE(2025,8,6),'acorduri de mediu impaduriri'!$J$2:$J$1048576,"&gt;"&amp;DATE(2025,8,6))
 +COUNTIFS('acorduri de mediu impaduriri'!$A$2:$A$1048576,$A14,'acorduri de mediu impaduriri'!$I$2:$I$1048576,"&lt;="&amp;DATE(2025,8,6),'acorduri de mediu impaduriri'!$K$2:$K$1048576,"&gt;"&amp;DATE(2025,8,6))
 +COUNTIFS('acorduri de mediu impaduriri'!$A$2:$A$1048576,$A14,'acorduri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impaduriri'!$A$2:$A$1048576,$A14,'acorduri de mediu impaduriri'!$I$2:$I$1048576,"&lt;="&amp;DATE(2025,8,6),'acorduri de mediu impaduriri'!$J$2:$J$1048576,"&gt;"&amp;DATE(2025,8,6))
  +SUMIFS('acorduri de mediu impaduriri'!$C$2:$C$1048576,'acorduri de mediu impaduriri'!$A$2:$A$1048576,$A14,'acorduri de mediu impaduriri'!$I$2:$I$1048576,"&lt;="&amp;DATE(2025,8,6),'acorduri de mediu impaduriri'!$K$2:$K$1048576,"&gt;"&amp;DATE(2025,8,6))
  +SUMIFS('acorduri de mediu impaduriri'!$C$2:$C$1048576,'acorduri de mediu impaduriri'!$A$2:$A$1048576,$A14,'acorduri de mediu impaduriri'!$I$2:$I$1048576,"&lt;="&amp;DATE(2025,8,6),'acorduri de mediu impaduriri'!$J$2:$J$1048576,"",'acorduri de mediu impaduriri'!$K$2:$K$1048576,"")
 ))</f>
        <v>11.149999999999999</v>
      </c>
      <c r="S14" s="42">
        <f>IF(
  COUNTIFS('acorduri de mediu impaduriri'!$A$2:$A$1048576,$A14,'acorduri de mediu impaduriri'!$D$2:$D$1048576,"aprobat",'acorduri de mediu impaduriri'!$J$2:$J$1048576,"&lt;="&amp;DATE(2025,7,30))=0,
  "",
  SUMIFS('acorduri de mediu impaduriri'!$C$2:$C$1048576,'acorduri de mediu impaduriri'!$A$2:$A$1048576,$A14,'acorduri de mediu impaduriri'!$D$2:$D$1048576,"aprobat",'acorduri de mediu impaduriri'!$J$2:$J$1048576,"&lt;="&amp;DATE(2025,7,30))
)</f>
        <v>251.75000000000003</v>
      </c>
    </row>
    <row r="15" spans="1:19" ht="18" customHeight="1" x14ac:dyDescent="0.35">
      <c r="A15" s="24" t="str">
        <f>nomenclatoare!A15</f>
        <v>Constanța</v>
      </c>
      <c r="B15" s="25"/>
      <c r="C15" s="26" t="str">
        <f>IF(
  COUNTIFS('acorduri de mediu impaduriri'!$A$2:$A$3002,$A15,'acorduri de mediu impaduriri'!$D$2:$D$3002,"aprobat",'acorduri de mediu impaduriri'!$J$2:$J$3002,"&lt;="&amp;DATE(VALUE(RIGHT(TRIM($B15),4)),VALUE(MID(TRIM($B15),4,2)),VALUE(LEFT(TRIM($B15),2))))=0,
  "",
  SUMIFS('acorduri de mediu impaduriri'!$C$2:$C$3002,'acorduri de mediu impaduriri'!$A$2:$A$3002,$A15,'acorduri de mediu impaduriri'!$D$2:$D$3002,"aprobat",'acorduri de mediu impaduriri'!$J$2:$J$3002,"&lt;="&amp;DATE(VALUE(RIGHT(TRIM($B15),4)),VALUE(MID(TRIM($B15),4,2)),VALUE(LEFT(TRIM($B15),2))))
)</f>
        <v/>
      </c>
      <c r="D15" s="26" t="str">
        <f>IF(
  COUNTIFS('acorduri de mediu impaduriri'!$A$2:$A$3002,$A15,'acorduri de mediu impaduriri'!$I$2:$I$3002,"&lt;="&amp;DATE(VALUE(RIGHT(TRIM($B15),4)),VALUE(MID(TRIM($B15),4,2)),VALUE(LEFT(TRIM($B15),2))),'acorduri de mediu impaduriri'!$J$2:$J$3002,"&gt;"&amp;DATE(VALUE(RIGHT(TRIM($B15),4)),VALUE(MID(TRIM($B15),4,2)),VALUE(LEFT(TRIM($B15),2))))
 +COUNTIFS('acorduri de mediu impaduriri'!$A$2:$A$3002,$A15,'acorduri de mediu impaduriri'!$I$2:$I$3002,"&lt;="&amp;DATE(VALUE(RIGHT(TRIM($B15),4)),VALUE(MID(TRIM($B15),4,2)),VALUE(LEFT(TRIM($B15),2))),'acorduri de mediu impaduriri'!$K$2:$K$3002,"&gt;"&amp;DATE(VALUE(RIGHT(TRIM($B15),4)),VALUE(MID(TRIM($B15),4,2)),VALUE(LEFT(TRIM($B15),2))))
 +COUNTIFS('acorduri de mediu impaduriri'!$A$2:$A$3002,$A15,'acorduri de mediu impaduriri'!$I$2:$I$3002,"&lt;="&amp;DATE(VALUE(RIGHT(TRIM($B15),4)),VALUE(MID(TRIM($B15),4,2)),VALUE(LEFT(TRIM($B15),2))),'acorduri de mediu impaduriri'!$J$2:$J$3002,"",'acorduri de mediu impaduriri'!$K$2:$K$3002,"")
 =0,
 "",
 MAX(0,
   SUMIFS('acorduri de mediu impaduriri'!$C$2:$C$3002,'acorduri de mediu impaduriri'!$A$2:$A$3002,$A15,'acorduri de mediu impaduriri'!$I$2:$I$3002,"&lt;="&amp;DATE(VALUE(RIGHT(TRIM($B15),4)),VALUE(MID(TRIM($B15),4,2)),VALUE(LEFT(TRIM($B15),2))),'acorduri de mediu impaduriri'!$J$2:$J$3002,"&gt;"&amp;DATE(VALUE(RIGHT(TRIM($B15),4)),VALUE(MID(TRIM($B15),4,2)),VALUE(LEFT(TRIM($B15),2))))
  +SUMIFS('acorduri de mediu impaduriri'!$C$2:$C$3002,'acorduri de mediu impaduriri'!$A$2:$A$3002,$A15,'acorduri de mediu impaduriri'!$I$2:$I$3002,"&lt;="&amp;DATE(VALUE(RIGHT(TRIM($B15),4)),VALUE(MID(TRIM($B15),4,2)),VALUE(LEFT(TRIM($B15),2))),'acorduri de mediu impaduriri'!$K$2:$K$3002,"&gt;"&amp;DATE(VALUE(RIGHT(TRIM($B15),4)),VALUE(MID(TRIM($B15),4,2)),VALUE(LEFT(TRIM($B15),2))))
  +SUMIFS('acorduri de mediu impaduriri'!$C$2:$C$3002,'acorduri de mediu impaduriri'!$A$2:$A$3002,$A15,'acorduri de mediu impaduriri'!$I$2:$I$3002,"&lt;="&amp;DATE(VALUE(RIGHT(TRIM($B15),4)),VALUE(MID(TRIM($B15),4,2)),VALUE(LEFT(TRIM($B15),2))),'acorduri de mediu impaduriri'!$J$2:$J$3002,"",'acorduri de mediu impaduriri'!$K$2:$K$3002,"")
 )
)</f>
        <v/>
      </c>
      <c r="E15" s="26" t="str">
        <f>IF(
  COUNTIFS('acorduri de mediu impaduriri'!$A$2:$A$1048576,$A15,'acorduri de mediu impaduriri'!$D$2:$D$1048576,"respins",'acorduri de mediu impaduriri'!$K$2:$K$1048576,"&lt;="&amp;DATE(VALUE(RIGHT(TRIM($B15),4)),VALUE(MID(TRIM($B15),4,2)),VALUE(LEFT(TRIM($B15),2))))=0,
  "",
  SUMIFS('acorduri de mediu impaduriri'!$C$2:$C$1048576,'acorduri de mediu impaduriri'!$A$2:$A$1048576,$A15,'acorduri de mediu impaduriri'!$D$2:$D$1048576,"respins",'acorduri de mediu impaduriri'!$K$2:$K$1048576,"&lt;="&amp;DATE(VALUE(RIGHT(TRIM($B15),4)),VALUE(MID(TRIM($B15),4,2)),VALUE(LEFT(TRIM($B15),2))))
)</f>
        <v/>
      </c>
      <c r="F15" s="27" t="str">
        <f>IF(
  COUNTIFS('acorduri de mediu impaduriri'!$A$2:$A$1048576,$A15,'acorduri de mediu impaduriri'!$D$2:$D$1048576,"aprobat",'acorduri de mediu impaduriri'!$H$2:$H$1048576,"&lt;&gt;")=0,
  "",
  ROUNDUP(AVERAGEIFS('acorduri de mediu impaduriri'!$H$2:$H$1048576,'acorduri de mediu impaduriri'!$A$2:$A$1048576,$A15,'acorduri de mediu impaduriri'!$D$2:$D$1048576,"aprobat",'acorduri de mediu impaduriri'!$H$2:$H$1048576,"&lt;&gt;"),0)
)</f>
        <v/>
      </c>
      <c r="G15" s="27" t="str">
        <f>IF(
  COUNTIFS('acorduri de mediu impaduriri'!$A$2:$A$1048576,$A15,'acorduri de mediu impaduriri'!$D$2:$D$1048576,"aprobat",'acorduri de mediu impaduriri'!$H$2:$H$1048576,"&lt;&gt;")=0,
  "",
  ROUNDUP(_xlfn.MINIFS('acorduri de mediu impaduriri'!$H$2:$H$1048576,'acorduri de mediu impaduriri'!$A$2:$A$1048576,$A15,'acorduri de mediu impaduriri'!$D$2:$D$1048576,"aprobat",'acorduri de mediu impaduriri'!$H$2:$H$1048576,"&lt;&gt;"),0)
)</f>
        <v/>
      </c>
      <c r="H15" s="27" t="str">
        <f>IF(
  COUNTIFS('acorduri de mediu impaduriri'!$A$2:$A$1048576,$A15,'acorduri de mediu impaduriri'!$D$2:$D$1048576,"aprobat",'acorduri de mediu impaduriri'!$H$2:$H$1048576,"&lt;&gt;")=0,
  "",
  ROUNDUP(_xlfn.MAXIFS('acorduri de mediu impaduriri'!$H$2:$H$1048576,'acorduri de mediu impaduriri'!$A$2:$A$1048576,$A15,'acorduri de mediu impaduriri'!$D$2:$D$1048576,"aprobat",'acorduri de mediu impaduriri'!$H$2:$H$1048576,"&lt;&gt;"),0)
)</f>
        <v/>
      </c>
      <c r="I15" s="28" t="str">
        <f>IF(
  COUNTIFS('acorduri de mediu impaduriri'!$A$2:$A$1048576,$A15,'acorduri de mediu impaduriri'!$D$2:$D$1048576,"aprobat",'acorduri de mediu impaduriri'!$J$2:$J$1048576,"&lt;="&amp;DATE(2023,12,31))=0,
  "",
  SUMIFS('acorduri de mediu impaduriri'!$C$2:$C$1048576,'acorduri de mediu impaduriri'!$A$2:$A$1048576,$A15,'acorduri de mediu impaduriri'!$D$2:$D$1048576,"aprobat",'acorduri de mediu impaduriri'!$J$2:$J$1048576,"&lt;="&amp;DATE(2023,12,31))
)</f>
        <v/>
      </c>
      <c r="J15" s="29" t="str">
        <f>IF(
  COUNTIFS('acorduri de mediu impaduriri'!$A$2:$A$1048576,$A15,'acorduri de mediu impaduriri'!$I$2:$I$1048576,"&lt;="&amp;DATE(2023,12,31),'acorduri de mediu impaduriri'!$J$2:$J$1048576,"&gt;"&amp;DATE(2023,12,31))
 +COUNTIFS('acorduri de mediu impaduriri'!$A$2:$A$1048576,$A15,'acorduri de mediu impaduriri'!$I$2:$I$1048576,"&lt;="&amp;DATE(2023,12,31),'acorduri de mediu impaduriri'!$K$2:$K$1048576,"&gt;"&amp;DATE(2023,12,31))
 +COUNTIFS('acorduri de mediu impaduriri'!$A$2:$A$1048576,$A15,'acorduri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impaduriri'!$A$2:$A$1048576,$A15,'acorduri de mediu impaduriri'!$I$2:$I$1048576,"&lt;="&amp;DATE(2023,12,31),'acorduri de mediu impaduriri'!$J$2:$J$1048576,"&gt;"&amp;DATE(2023,12,31))
  +SUMIFS('acorduri de mediu impaduriri'!$C$2:$C$1048576,'acorduri de mediu impaduriri'!$A$2:$A$1048576,$A15,'acorduri de mediu impaduriri'!$I$2:$I$1048576,"&lt;="&amp;DATE(2023,12,31),'acorduri de mediu impaduriri'!$K$2:$K$1048576,"&gt;"&amp;DATE(2023,12,31))
  +SUMIFS('acorduri de mediu impaduriri'!$C$2:$C$1048576,'acorduri de mediu impaduriri'!$A$2:$A$1048576,$A15,'acorduri de mediu impaduriri'!$I$2:$I$1048576,"&lt;="&amp;DATE(2023,12,31),'acorduri de mediu impaduriri'!$J$2:$J$1048576,"",'acorduri de mediu impaduriri'!$K$2:$K$1048576,"")
 ))</f>
        <v/>
      </c>
      <c r="K15" s="28" t="str">
        <f>IF(
  COUNTIFS('acorduri de mediu impaduriri'!$A$2:$A$1048576,$A15,'acorduri de mediu impaduriri'!$D$2:$D$1048576,"aprobat",'acorduri de mediu impaduriri'!$J$2:$J$1048576,"&lt;="&amp;DATE(2024,6,30))=0,
  "",
  SUMIFS('acorduri de mediu impaduriri'!$C$2:$C$1048576,'acorduri de mediu impaduriri'!$A$2:$A$1048576,$A15,'acorduri de mediu impaduriri'!$D$2:$D$1048576,"aprobat",'acorduri de mediu impaduriri'!$J$2:$J$1048576,"&lt;="&amp;DATE(2024,6,30))
)</f>
        <v/>
      </c>
      <c r="L15" s="29" t="str">
        <f>IF(
  COUNTIFS('acorduri de mediu impaduriri'!$A$2:$A$1048576,$A15,'acorduri de mediu impaduriri'!$I$2:$I$1048576,"&lt;="&amp;DATE(2024,6,30),'acorduri de mediu impaduriri'!$J$2:$J$1048576,"&gt;"&amp;DATE(2024,6,30))
 +COUNTIFS('acorduri de mediu impaduriri'!$A$2:$A$1048576,$A15,'acorduri de mediu impaduriri'!$I$2:$I$1048576,"&lt;="&amp;DATE(2024,6,30),'acorduri de mediu impaduriri'!$K$2:$K$1048576,"&gt;"&amp;DATE(2024,6,30))
 +COUNTIFS('acorduri de mediu impaduriri'!$A$2:$A$1048576,$A15,'acorduri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impaduriri'!$A$2:$A$1048576,$A15,'acorduri de mediu impaduriri'!$I$2:$I$1048576,"&lt;="&amp;DATE(2024,6,30),'acorduri de mediu impaduriri'!$J$2:$J$1048576,"&gt;"&amp;DATE(2024,6,30))
  +SUMIFS('acorduri de mediu impaduriri'!$C$2:$C$1048576,'acorduri de mediu impaduriri'!$A$2:$A$1048576,$A15,'acorduri de mediu impaduriri'!$I$2:$I$1048576,"&lt;="&amp;DATE(2024,6,30),'acorduri de mediu impaduriri'!$K$2:$K$1048576,"&gt;"&amp;DATE(2024,6,30))
  +SUMIFS('acorduri de mediu impaduriri'!$C$2:$C$1048576,'acorduri de mediu impaduriri'!$A$2:$A$1048576,$A15,'acorduri de mediu impaduriri'!$I$2:$I$1048576,"&lt;="&amp;DATE(2024,6,30),'acorduri de mediu impaduriri'!$J$2:$J$1048576,"",'acorduri de mediu impaduriri'!$K$2:$K$1048576,"")
 ))</f>
        <v/>
      </c>
      <c r="M15" s="28" t="str">
        <f>IF(
  COUNTIFS('acorduri de mediu impaduriri'!$A$2:$A$1048576,$A15,'acorduri de mediu impaduriri'!$D$2:$D$1048576,"aprobat",'acorduri de mediu impaduriri'!$J$2:$J$1048576,"&lt;="&amp;DATE(2024,12,31))=0,
  "",
  SUMIFS('acorduri de mediu impaduriri'!$C$2:$C$1048576,'acorduri de mediu impaduriri'!$A$2:$A$1048576,$A15,'acorduri de mediu impaduriri'!$D$2:$D$1048576,"aprobat",'acorduri de mediu impaduriri'!$J$2:$J$1048576,"&lt;="&amp;DATE(2024,12,31))
)</f>
        <v/>
      </c>
      <c r="N15" s="29" t="str">
        <f>IF(
  COUNTIFS('acorduri de mediu impaduriri'!$A$2:$A$1048576,$A15,'acorduri de mediu impaduriri'!$I$2:$I$1048576,"&lt;="&amp;DATE(2024,12,31),'acorduri de mediu impaduriri'!$J$2:$J$1048576,"&gt;"&amp;DATE(2024,12,31))
 +COUNTIFS('acorduri de mediu impaduriri'!$A$2:$A$1048576,$A15,'acorduri de mediu impaduriri'!$I$2:$I$1048576,"&lt;="&amp;DATE(2024,12,31),'acorduri de mediu impaduriri'!$K$2:$K$1048576,"&gt;"&amp;DATE(2024,12,31))
 +COUNTIFS('acorduri de mediu impaduriri'!$A$2:$A$1048576,$A15,'acorduri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impaduriri'!$A$2:$A$1048576,$A15,'acorduri de mediu impaduriri'!$I$2:$I$1048576,"&lt;="&amp;DATE(2024,12,31),'acorduri de mediu impaduriri'!$J$2:$J$1048576,"&gt;"&amp;DATE(2024,12,31))
  +SUMIFS('acorduri de mediu impaduriri'!$C$2:$C$1048576,'acorduri de mediu impaduriri'!$A$2:$A$1048576,$A15,'acorduri de mediu impaduriri'!$I$2:$I$1048576,"&lt;="&amp;DATE(2024,12,31),'acorduri de mediu impaduriri'!$K$2:$K$1048576,"&gt;"&amp;DATE(2024,12,31))
  +SUMIFS('acorduri de mediu impaduriri'!$C$2:$C$1048576,'acorduri de mediu impaduriri'!$A$2:$A$1048576,$A15,'acorduri de mediu impaduriri'!$I$2:$I$1048576,"&lt;="&amp;DATE(2024,12,31),'acorduri de mediu impaduriri'!$J$2:$J$1048576,"",'acorduri de mediu impaduriri'!$K$2:$K$1048576,"")
 ))</f>
        <v/>
      </c>
      <c r="O15" s="28" t="str">
        <f>IF(
  COUNTIFS('acorduri de mediu impaduriri'!$A$2:$A$1048576,$A15,'acorduri de mediu impaduriri'!$D$2:$D$1048576,"aprobat",'acorduri de mediu impaduriri'!$J$2:$J$1048576,"&lt;="&amp;DATE(2025,6,30))=0,
  "",
  SUMIFS('acorduri de mediu impaduriri'!$C$2:$C$1048576,'acorduri de mediu impaduriri'!$A$2:$A$1048576,$A15,'acorduri de mediu impaduriri'!$D$2:$D$1048576,"aprobat",'acorduri de mediu impaduriri'!$J$2:$J$1048576,"&lt;="&amp;DATE(2025,6,30))
)</f>
        <v/>
      </c>
      <c r="P15" s="29" t="str">
        <f>IF(
  COUNTIFS('acorduri de mediu impaduriri'!$A$2:$A$1048576,$A15,'acorduri de mediu impaduriri'!$I$2:$I$1048576,"&lt;="&amp;DATE(2025,6,30),'acorduri de mediu impaduriri'!$J$2:$J$1048576,"&gt;"&amp;DATE(2025,6,30))
 +COUNTIFS('acorduri de mediu impaduriri'!$A$2:$A$1048576,$A15,'acorduri de mediu impaduriri'!$I$2:$I$1048576,"&lt;="&amp;DATE(2025,6,30),'acorduri de mediu impaduriri'!$K$2:$K$1048576,"&gt;"&amp;DATE(2025,6,30))
 +COUNTIFS('acorduri de mediu impaduriri'!$A$2:$A$1048576,$A15,'acorduri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impaduriri'!$A$2:$A$1048576,$A15,'acorduri de mediu impaduriri'!$I$2:$I$1048576,"&lt;="&amp;DATE(2025,6,30),'acorduri de mediu impaduriri'!$J$2:$J$1048576,"&gt;"&amp;DATE(2025,6,30))
  +SUMIFS('acorduri de mediu impaduriri'!$C$2:$C$1048576,'acorduri de mediu impaduriri'!$A$2:$A$1048576,$A15,'acorduri de mediu impaduriri'!$I$2:$I$1048576,"&lt;="&amp;DATE(2025,6,30),'acorduri de mediu impaduriri'!$K$2:$K$1048576,"&gt;"&amp;DATE(2025,6,30))
  +SUMIFS('acorduri de mediu impaduriri'!$C$2:$C$1048576,'acorduri de mediu impaduriri'!$A$2:$A$1048576,$A15,'acorduri de mediu impaduriri'!$I$2:$I$1048576,"&lt;="&amp;DATE(2025,6,30),'acorduri de mediu impaduriri'!$J$2:$J$1048576,"",'acorduri de mediu impaduriri'!$K$2:$K$1048576,"")
 ))</f>
        <v/>
      </c>
      <c r="Q15" s="28" t="str">
        <f>IF(
  COUNTIFS('acorduri de mediu impaduriri'!$A$2:$A$1048576,$A15,'acorduri de mediu impaduriri'!$D$2:$D$1048576,"aprobat",'acorduri de mediu impaduriri'!$J$2:$J$1048576,"&lt;="&amp;DATE(2025,8,6))=0,
  "",
  SUMIFS('acorduri de mediu impaduriri'!$C$2:$C$1048576,'acorduri de mediu impaduriri'!$A$2:$A$1048576,$A15,'acorduri de mediu impaduriri'!$D$2:$D$1048576,"aprobat",'acorduri de mediu impaduriri'!$J$2:$J$1048576,"&lt;="&amp;DATE(2025,8,6))
)</f>
        <v/>
      </c>
      <c r="R15" s="29" t="str">
        <f>IF(
  COUNTIFS('acorduri de mediu impaduriri'!$A$2:$A$1048576,$A15,'acorduri de mediu impaduriri'!$I$2:$I$1048576,"&lt;="&amp;DATE(2025,8,6),'acorduri de mediu impaduriri'!$J$2:$J$1048576,"&gt;"&amp;DATE(2025,8,6))
 +COUNTIFS('acorduri de mediu impaduriri'!$A$2:$A$1048576,$A15,'acorduri de mediu impaduriri'!$I$2:$I$1048576,"&lt;="&amp;DATE(2025,8,6),'acorduri de mediu impaduriri'!$K$2:$K$1048576,"&gt;"&amp;DATE(2025,8,6))
 +COUNTIFS('acorduri de mediu impaduriri'!$A$2:$A$1048576,$A15,'acorduri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impaduriri'!$A$2:$A$1048576,$A15,'acorduri de mediu impaduriri'!$I$2:$I$1048576,"&lt;="&amp;DATE(2025,8,6),'acorduri de mediu impaduriri'!$J$2:$J$1048576,"&gt;"&amp;DATE(2025,8,6))
  +SUMIFS('acorduri de mediu impaduriri'!$C$2:$C$1048576,'acorduri de mediu impaduriri'!$A$2:$A$1048576,$A15,'acorduri de mediu impaduriri'!$I$2:$I$1048576,"&lt;="&amp;DATE(2025,8,6),'acorduri de mediu impaduriri'!$K$2:$K$1048576,"&gt;"&amp;DATE(2025,8,6))
  +SUMIFS('acorduri de mediu impaduriri'!$C$2:$C$1048576,'acorduri de mediu impaduriri'!$A$2:$A$1048576,$A15,'acorduri de mediu impaduriri'!$I$2:$I$1048576,"&lt;="&amp;DATE(2025,8,6),'acorduri de mediu impaduriri'!$J$2:$J$1048576,"",'acorduri de mediu impaduriri'!$K$2:$K$1048576,"")
 ))</f>
        <v/>
      </c>
      <c r="S15" s="42" t="str">
        <f>IF(
  COUNTIFS('acorduri de mediu impaduriri'!$A$2:$A$1048576,$A15,'acorduri de mediu impaduriri'!$D$2:$D$1048576,"aprobat",'acorduri de mediu impaduriri'!$J$2:$J$1048576,"&lt;="&amp;DATE(2025,7,30))=0,
  "",
  SUMIFS('acorduri de mediu impaduriri'!$C$2:$C$1048576,'acorduri de mediu impaduriri'!$A$2:$A$1048576,$A15,'acorduri de mediu impaduriri'!$D$2:$D$1048576,"aprobat",'acorduri de mediu impaduriri'!$J$2:$J$1048576,"&lt;="&amp;DATE(2025,7,30))
)</f>
        <v/>
      </c>
    </row>
    <row r="16" spans="1:19" ht="18" customHeight="1" x14ac:dyDescent="0.35">
      <c r="A16" s="24" t="str">
        <f>nomenclatoare!A16</f>
        <v>Covasna</v>
      </c>
      <c r="B16" s="25" t="s">
        <v>41</v>
      </c>
      <c r="C16" s="26">
        <f>IF(
  COUNTIFS('acorduri de mediu impaduriri'!$A$2:$A$3002,$A16,'acorduri de mediu impaduriri'!$D$2:$D$3002,"aprobat",'acorduri de mediu impaduriri'!$J$2:$J$3002,"&lt;="&amp;DATE(VALUE(RIGHT(TRIM($B16),4)),VALUE(MID(TRIM($B16),4,2)),VALUE(LEFT(TRIM($B16),2))))=0,
  "",
  SUMIFS('acorduri de mediu impaduriri'!$C$2:$C$3002,'acorduri de mediu impaduriri'!$A$2:$A$3002,$A16,'acorduri de mediu impaduriri'!$D$2:$D$3002,"aprobat",'acorduri de mediu impaduriri'!$J$2:$J$3002,"&lt;="&amp;DATE(VALUE(RIGHT(TRIM($B16),4)),VALUE(MID(TRIM($B16),4,2)),VALUE(LEFT(TRIM($B16),2))))
)</f>
        <v>0.65</v>
      </c>
      <c r="D16" s="26">
        <f>IF(
  COUNTIFS('acorduri de mediu impaduriri'!$A$2:$A$3002,$A16,'acorduri de mediu impaduriri'!$I$2:$I$3002,"&lt;="&amp;DATE(VALUE(RIGHT(TRIM($B16),4)),VALUE(MID(TRIM($B16),4,2)),VALUE(LEFT(TRIM($B16),2))),'acorduri de mediu impaduriri'!$J$2:$J$3002,"&gt;"&amp;DATE(VALUE(RIGHT(TRIM($B16),4)),VALUE(MID(TRIM($B16),4,2)),VALUE(LEFT(TRIM($B16),2))))
 +COUNTIFS('acorduri de mediu impaduriri'!$A$2:$A$3002,$A16,'acorduri de mediu impaduriri'!$I$2:$I$3002,"&lt;="&amp;DATE(VALUE(RIGHT(TRIM($B16),4)),VALUE(MID(TRIM($B16),4,2)),VALUE(LEFT(TRIM($B16),2))),'acorduri de mediu impaduriri'!$K$2:$K$3002,"&gt;"&amp;DATE(VALUE(RIGHT(TRIM($B16),4)),VALUE(MID(TRIM($B16),4,2)),VALUE(LEFT(TRIM($B16),2))))
 +COUNTIFS('acorduri de mediu impaduriri'!$A$2:$A$3002,$A16,'acorduri de mediu impaduriri'!$I$2:$I$3002,"&lt;="&amp;DATE(VALUE(RIGHT(TRIM($B16),4)),VALUE(MID(TRIM($B16),4,2)),VALUE(LEFT(TRIM($B16),2))),'acorduri de mediu impaduriri'!$J$2:$J$3002,"",'acorduri de mediu impaduriri'!$K$2:$K$3002,"")
 =0,
 "",
 MAX(0,
   SUMIFS('acorduri de mediu impaduriri'!$C$2:$C$3002,'acorduri de mediu impaduriri'!$A$2:$A$3002,$A16,'acorduri de mediu impaduriri'!$I$2:$I$3002,"&lt;="&amp;DATE(VALUE(RIGHT(TRIM($B16),4)),VALUE(MID(TRIM($B16),4,2)),VALUE(LEFT(TRIM($B16),2))),'acorduri de mediu impaduriri'!$J$2:$J$3002,"&gt;"&amp;DATE(VALUE(RIGHT(TRIM($B16),4)),VALUE(MID(TRIM($B16),4,2)),VALUE(LEFT(TRIM($B16),2))))
  +SUMIFS('acorduri de mediu impaduriri'!$C$2:$C$3002,'acorduri de mediu impaduriri'!$A$2:$A$3002,$A16,'acorduri de mediu impaduriri'!$I$2:$I$3002,"&lt;="&amp;DATE(VALUE(RIGHT(TRIM($B16),4)),VALUE(MID(TRIM($B16),4,2)),VALUE(LEFT(TRIM($B16),2))),'acorduri de mediu impaduriri'!$K$2:$K$3002,"&gt;"&amp;DATE(VALUE(RIGHT(TRIM($B16),4)),VALUE(MID(TRIM($B16),4,2)),VALUE(LEFT(TRIM($B16),2))))
  +SUMIFS('acorduri de mediu impaduriri'!$C$2:$C$3002,'acorduri de mediu impaduriri'!$A$2:$A$3002,$A16,'acorduri de mediu impaduriri'!$I$2:$I$3002,"&lt;="&amp;DATE(VALUE(RIGHT(TRIM($B16),4)),VALUE(MID(TRIM($B16),4,2)),VALUE(LEFT(TRIM($B16),2))),'acorduri de mediu impaduriri'!$J$2:$J$3002,"",'acorduri de mediu impaduriri'!$K$2:$K$3002,"")
 )
)</f>
        <v>1.95</v>
      </c>
      <c r="E16" s="26" t="str">
        <f>IF(
  COUNTIFS('acorduri de mediu impaduriri'!$A$2:$A$1048576,$A16,'acorduri de mediu impaduriri'!$D$2:$D$1048576,"respins",'acorduri de mediu impaduriri'!$K$2:$K$1048576,"&lt;="&amp;DATE(VALUE(RIGHT(TRIM($B16),4)),VALUE(MID(TRIM($B16),4,2)),VALUE(LEFT(TRIM($B16),2))))=0,
  "",
  SUMIFS('acorduri de mediu impaduriri'!$C$2:$C$1048576,'acorduri de mediu impaduriri'!$A$2:$A$1048576,$A16,'acorduri de mediu impaduriri'!$D$2:$D$1048576,"respins",'acorduri de mediu impaduriri'!$K$2:$K$1048576,"&lt;="&amp;DATE(VALUE(RIGHT(TRIM($B16),4)),VALUE(MID(TRIM($B16),4,2)),VALUE(LEFT(TRIM($B16),2))))
)</f>
        <v/>
      </c>
      <c r="F16" s="27">
        <f>IF(
  COUNTIFS('acorduri de mediu impaduriri'!$A$2:$A$1048576,$A16,'acorduri de mediu impaduriri'!$D$2:$D$1048576,"aprobat",'acorduri de mediu impaduriri'!$H$2:$H$1048576,"&lt;&gt;")=0,
  "",
  ROUNDUP(AVERAGEIFS('acorduri de mediu impaduriri'!$H$2:$H$1048576,'acorduri de mediu impaduriri'!$A$2:$A$1048576,$A16,'acorduri de mediu impaduriri'!$D$2:$D$1048576,"aprobat",'acorduri de mediu impaduriri'!$H$2:$H$1048576,"&lt;&gt;"),0)
)</f>
        <v>36</v>
      </c>
      <c r="G16" s="27">
        <f>IF(
  COUNTIFS('acorduri de mediu impaduriri'!$A$2:$A$1048576,$A16,'acorduri de mediu impaduriri'!$D$2:$D$1048576,"aprobat",'acorduri de mediu impaduriri'!$H$2:$H$1048576,"&lt;&gt;")=0,
  "",
  ROUNDUP(_xlfn.MINIFS('acorduri de mediu impaduriri'!$H$2:$H$1048576,'acorduri de mediu impaduriri'!$A$2:$A$1048576,$A16,'acorduri de mediu impaduriri'!$D$2:$D$1048576,"aprobat",'acorduri de mediu impaduriri'!$H$2:$H$1048576,"&lt;&gt;"),0)
)</f>
        <v>36</v>
      </c>
      <c r="H16" s="27">
        <f>IF(
  COUNTIFS('acorduri de mediu impaduriri'!$A$2:$A$1048576,$A16,'acorduri de mediu impaduriri'!$D$2:$D$1048576,"aprobat",'acorduri de mediu impaduriri'!$H$2:$H$1048576,"&lt;&gt;")=0,
  "",
  ROUNDUP(_xlfn.MAXIFS('acorduri de mediu impaduriri'!$H$2:$H$1048576,'acorduri de mediu impaduriri'!$A$2:$A$1048576,$A16,'acorduri de mediu impaduriri'!$D$2:$D$1048576,"aprobat",'acorduri de mediu impaduriri'!$H$2:$H$1048576,"&lt;&gt;"),0)
)</f>
        <v>36</v>
      </c>
      <c r="I16" s="28">
        <f>IF(
  COUNTIFS('acorduri de mediu impaduriri'!$A$2:$A$1048576,$A16,'acorduri de mediu impaduriri'!$D$2:$D$1048576,"aprobat",'acorduri de mediu impaduriri'!$J$2:$J$1048576,"&lt;="&amp;DATE(2023,12,31))=0,
  "",
  SUMIFS('acorduri de mediu impaduriri'!$C$2:$C$1048576,'acorduri de mediu impaduriri'!$A$2:$A$1048576,$A16,'acorduri de mediu impaduriri'!$D$2:$D$1048576,"aprobat",'acorduri de mediu impaduriri'!$J$2:$J$1048576,"&lt;="&amp;DATE(2023,12,31))
)</f>
        <v>0.65</v>
      </c>
      <c r="J16" s="29" t="str">
        <f>IF(
  COUNTIFS('acorduri de mediu impaduriri'!$A$2:$A$1048576,$A16,'acorduri de mediu impaduriri'!$I$2:$I$1048576,"&lt;="&amp;DATE(2023,12,31),'acorduri de mediu impaduriri'!$J$2:$J$1048576,"&gt;"&amp;DATE(2023,12,31))
 +COUNTIFS('acorduri de mediu impaduriri'!$A$2:$A$1048576,$A16,'acorduri de mediu impaduriri'!$I$2:$I$1048576,"&lt;="&amp;DATE(2023,12,31),'acorduri de mediu impaduriri'!$K$2:$K$1048576,"&gt;"&amp;DATE(2023,12,31))
 +COUNTIFS('acorduri de mediu impaduriri'!$A$2:$A$1048576,$A16,'acorduri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impaduriri'!$A$2:$A$1048576,$A16,'acorduri de mediu impaduriri'!$I$2:$I$1048576,"&lt;="&amp;DATE(2023,12,31),'acorduri de mediu impaduriri'!$J$2:$J$1048576,"&gt;"&amp;DATE(2023,12,31))
  +SUMIFS('acorduri de mediu impaduriri'!$C$2:$C$1048576,'acorduri de mediu impaduriri'!$A$2:$A$1048576,$A16,'acorduri de mediu impaduriri'!$I$2:$I$1048576,"&lt;="&amp;DATE(2023,12,31),'acorduri de mediu impaduriri'!$K$2:$K$1048576,"&gt;"&amp;DATE(2023,12,31))
  +SUMIFS('acorduri de mediu impaduriri'!$C$2:$C$1048576,'acorduri de mediu impaduriri'!$A$2:$A$1048576,$A16,'acorduri de mediu impaduriri'!$I$2:$I$1048576,"&lt;="&amp;DATE(2023,12,31),'acorduri de mediu impaduriri'!$J$2:$J$1048576,"",'acorduri de mediu impaduriri'!$K$2:$K$1048576,"")
 ))</f>
        <v/>
      </c>
      <c r="K16" s="28">
        <f>IF(
  COUNTIFS('acorduri de mediu impaduriri'!$A$2:$A$1048576,$A16,'acorduri de mediu impaduriri'!$D$2:$D$1048576,"aprobat",'acorduri de mediu impaduriri'!$J$2:$J$1048576,"&lt;="&amp;DATE(2024,6,30))=0,
  "",
  SUMIFS('acorduri de mediu impaduriri'!$C$2:$C$1048576,'acorduri de mediu impaduriri'!$A$2:$A$1048576,$A16,'acorduri de mediu impaduriri'!$D$2:$D$1048576,"aprobat",'acorduri de mediu impaduriri'!$J$2:$J$1048576,"&lt;="&amp;DATE(2024,6,30))
)</f>
        <v>0.65</v>
      </c>
      <c r="L16" s="29" t="str">
        <f>IF(
  COUNTIFS('acorduri de mediu impaduriri'!$A$2:$A$1048576,$A16,'acorduri de mediu impaduriri'!$I$2:$I$1048576,"&lt;="&amp;DATE(2024,6,30),'acorduri de mediu impaduriri'!$J$2:$J$1048576,"&gt;"&amp;DATE(2024,6,30))
 +COUNTIFS('acorduri de mediu impaduriri'!$A$2:$A$1048576,$A16,'acorduri de mediu impaduriri'!$I$2:$I$1048576,"&lt;="&amp;DATE(2024,6,30),'acorduri de mediu impaduriri'!$K$2:$K$1048576,"&gt;"&amp;DATE(2024,6,30))
 +COUNTIFS('acorduri de mediu impaduriri'!$A$2:$A$1048576,$A16,'acorduri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impaduriri'!$A$2:$A$1048576,$A16,'acorduri de mediu impaduriri'!$I$2:$I$1048576,"&lt;="&amp;DATE(2024,6,30),'acorduri de mediu impaduriri'!$J$2:$J$1048576,"&gt;"&amp;DATE(2024,6,30))
  +SUMIFS('acorduri de mediu impaduriri'!$C$2:$C$1048576,'acorduri de mediu impaduriri'!$A$2:$A$1048576,$A16,'acorduri de mediu impaduriri'!$I$2:$I$1048576,"&lt;="&amp;DATE(2024,6,30),'acorduri de mediu impaduriri'!$K$2:$K$1048576,"&gt;"&amp;DATE(2024,6,30))
  +SUMIFS('acorduri de mediu impaduriri'!$C$2:$C$1048576,'acorduri de mediu impaduriri'!$A$2:$A$1048576,$A16,'acorduri de mediu impaduriri'!$I$2:$I$1048576,"&lt;="&amp;DATE(2024,6,30),'acorduri de mediu impaduriri'!$J$2:$J$1048576,"",'acorduri de mediu impaduriri'!$K$2:$K$1048576,"")
 ))</f>
        <v/>
      </c>
      <c r="M16" s="28">
        <f>IF(
  COUNTIFS('acorduri de mediu impaduriri'!$A$2:$A$1048576,$A16,'acorduri de mediu impaduriri'!$D$2:$D$1048576,"aprobat",'acorduri de mediu impaduriri'!$J$2:$J$1048576,"&lt;="&amp;DATE(2024,12,31))=0,
  "",
  SUMIFS('acorduri de mediu impaduriri'!$C$2:$C$1048576,'acorduri de mediu impaduriri'!$A$2:$A$1048576,$A16,'acorduri de mediu impaduriri'!$D$2:$D$1048576,"aprobat",'acorduri de mediu impaduriri'!$J$2:$J$1048576,"&lt;="&amp;DATE(2024,12,31))
)</f>
        <v>0.65</v>
      </c>
      <c r="N16" s="29" t="str">
        <f>IF(
  COUNTIFS('acorduri de mediu impaduriri'!$A$2:$A$1048576,$A16,'acorduri de mediu impaduriri'!$I$2:$I$1048576,"&lt;="&amp;DATE(2024,12,31),'acorduri de mediu impaduriri'!$J$2:$J$1048576,"&gt;"&amp;DATE(2024,12,31))
 +COUNTIFS('acorduri de mediu impaduriri'!$A$2:$A$1048576,$A16,'acorduri de mediu impaduriri'!$I$2:$I$1048576,"&lt;="&amp;DATE(2024,12,31),'acorduri de mediu impaduriri'!$K$2:$K$1048576,"&gt;"&amp;DATE(2024,12,31))
 +COUNTIFS('acorduri de mediu impaduriri'!$A$2:$A$1048576,$A16,'acorduri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impaduriri'!$A$2:$A$1048576,$A16,'acorduri de mediu impaduriri'!$I$2:$I$1048576,"&lt;="&amp;DATE(2024,12,31),'acorduri de mediu impaduriri'!$J$2:$J$1048576,"&gt;"&amp;DATE(2024,12,31))
  +SUMIFS('acorduri de mediu impaduriri'!$C$2:$C$1048576,'acorduri de mediu impaduriri'!$A$2:$A$1048576,$A16,'acorduri de mediu impaduriri'!$I$2:$I$1048576,"&lt;="&amp;DATE(2024,12,31),'acorduri de mediu impaduriri'!$K$2:$K$1048576,"&gt;"&amp;DATE(2024,12,31))
  +SUMIFS('acorduri de mediu impaduriri'!$C$2:$C$1048576,'acorduri de mediu impaduriri'!$A$2:$A$1048576,$A16,'acorduri de mediu impaduriri'!$I$2:$I$1048576,"&lt;="&amp;DATE(2024,12,31),'acorduri de mediu impaduriri'!$J$2:$J$1048576,"",'acorduri de mediu impaduriri'!$K$2:$K$1048576,"")
 ))</f>
        <v/>
      </c>
      <c r="O16" s="28">
        <f>IF(
  COUNTIFS('acorduri de mediu impaduriri'!$A$2:$A$1048576,$A16,'acorduri de mediu impaduriri'!$D$2:$D$1048576,"aprobat",'acorduri de mediu impaduriri'!$J$2:$J$1048576,"&lt;="&amp;DATE(2025,6,30))=0,
  "",
  SUMIFS('acorduri de mediu impaduriri'!$C$2:$C$1048576,'acorduri de mediu impaduriri'!$A$2:$A$1048576,$A16,'acorduri de mediu impaduriri'!$D$2:$D$1048576,"aprobat",'acorduri de mediu impaduriri'!$J$2:$J$1048576,"&lt;="&amp;DATE(2025,6,30))
)</f>
        <v>0.65</v>
      </c>
      <c r="P16" s="29">
        <f>IF(
  COUNTIFS('acorduri de mediu impaduriri'!$A$2:$A$1048576,$A16,'acorduri de mediu impaduriri'!$I$2:$I$1048576,"&lt;="&amp;DATE(2025,6,30),'acorduri de mediu impaduriri'!$J$2:$J$1048576,"&gt;"&amp;DATE(2025,6,30))
 +COUNTIFS('acorduri de mediu impaduriri'!$A$2:$A$1048576,$A16,'acorduri de mediu impaduriri'!$I$2:$I$1048576,"&lt;="&amp;DATE(2025,6,30),'acorduri de mediu impaduriri'!$K$2:$K$1048576,"&gt;"&amp;DATE(2025,6,30))
 +COUNTIFS('acorduri de mediu impaduriri'!$A$2:$A$1048576,$A16,'acorduri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impaduriri'!$A$2:$A$1048576,$A16,'acorduri de mediu impaduriri'!$I$2:$I$1048576,"&lt;="&amp;DATE(2025,6,30),'acorduri de mediu impaduriri'!$J$2:$J$1048576,"&gt;"&amp;DATE(2025,6,30))
  +SUMIFS('acorduri de mediu impaduriri'!$C$2:$C$1048576,'acorduri de mediu impaduriri'!$A$2:$A$1048576,$A16,'acorduri de mediu impaduriri'!$I$2:$I$1048576,"&lt;="&amp;DATE(2025,6,30),'acorduri de mediu impaduriri'!$K$2:$K$1048576,"&gt;"&amp;DATE(2025,6,30))
  +SUMIFS('acorduri de mediu impaduriri'!$C$2:$C$1048576,'acorduri de mediu impaduriri'!$A$2:$A$1048576,$A16,'acorduri de mediu impaduriri'!$I$2:$I$1048576,"&lt;="&amp;DATE(2025,6,30),'acorduri de mediu impaduriri'!$J$2:$J$1048576,"",'acorduri de mediu impaduriri'!$K$2:$K$1048576,"")
 ))</f>
        <v>1.95</v>
      </c>
      <c r="Q16" s="28">
        <f>IF(
  COUNTIFS('acorduri de mediu impaduriri'!$A$2:$A$1048576,$A16,'acorduri de mediu impaduriri'!$D$2:$D$1048576,"aprobat",'acorduri de mediu impaduriri'!$J$2:$J$1048576,"&lt;="&amp;DATE(2025,8,6))=0,
  "",
  SUMIFS('acorduri de mediu impaduriri'!$C$2:$C$1048576,'acorduri de mediu impaduriri'!$A$2:$A$1048576,$A16,'acorduri de mediu impaduriri'!$D$2:$D$1048576,"aprobat",'acorduri de mediu impaduriri'!$J$2:$J$1048576,"&lt;="&amp;DATE(2025,8,6))
)</f>
        <v>0.65</v>
      </c>
      <c r="R16" s="29">
        <f>IF(
  COUNTIFS('acorduri de mediu impaduriri'!$A$2:$A$1048576,$A16,'acorduri de mediu impaduriri'!$I$2:$I$1048576,"&lt;="&amp;DATE(2025,8,6),'acorduri de mediu impaduriri'!$J$2:$J$1048576,"&gt;"&amp;DATE(2025,8,6))
 +COUNTIFS('acorduri de mediu impaduriri'!$A$2:$A$1048576,$A16,'acorduri de mediu impaduriri'!$I$2:$I$1048576,"&lt;="&amp;DATE(2025,8,6),'acorduri de mediu impaduriri'!$K$2:$K$1048576,"&gt;"&amp;DATE(2025,8,6))
 +COUNTIFS('acorduri de mediu impaduriri'!$A$2:$A$1048576,$A16,'acorduri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impaduriri'!$A$2:$A$1048576,$A16,'acorduri de mediu impaduriri'!$I$2:$I$1048576,"&lt;="&amp;DATE(2025,8,6),'acorduri de mediu impaduriri'!$J$2:$J$1048576,"&gt;"&amp;DATE(2025,8,6))
  +SUMIFS('acorduri de mediu impaduriri'!$C$2:$C$1048576,'acorduri de mediu impaduriri'!$A$2:$A$1048576,$A16,'acorduri de mediu impaduriri'!$I$2:$I$1048576,"&lt;="&amp;DATE(2025,8,6),'acorduri de mediu impaduriri'!$K$2:$K$1048576,"&gt;"&amp;DATE(2025,8,6))
  +SUMIFS('acorduri de mediu impaduriri'!$C$2:$C$1048576,'acorduri de mediu impaduriri'!$A$2:$A$1048576,$A16,'acorduri de mediu impaduriri'!$I$2:$I$1048576,"&lt;="&amp;DATE(2025,8,6),'acorduri de mediu impaduriri'!$J$2:$J$1048576,"",'acorduri de mediu impaduriri'!$K$2:$K$1048576,"")
 ))</f>
        <v>1.95</v>
      </c>
      <c r="S16" s="42">
        <f>IF(
  COUNTIFS('acorduri de mediu impaduriri'!$A$2:$A$1048576,$A16,'acorduri de mediu impaduriri'!$D$2:$D$1048576,"aprobat",'acorduri de mediu impaduriri'!$J$2:$J$1048576,"&lt;="&amp;DATE(2025,7,30))=0,
  "",
  SUMIFS('acorduri de mediu impaduriri'!$C$2:$C$1048576,'acorduri de mediu impaduriri'!$A$2:$A$1048576,$A16,'acorduri de mediu impaduriri'!$D$2:$D$1048576,"aprobat",'acorduri de mediu impaduriri'!$J$2:$J$1048576,"&lt;="&amp;DATE(2025,7,30))
)</f>
        <v>0.65</v>
      </c>
    </row>
    <row r="17" spans="1:19" ht="18" customHeight="1" x14ac:dyDescent="0.35">
      <c r="A17" s="24" t="str">
        <f>nomenclatoare!A17</f>
        <v>Dâmbovița</v>
      </c>
      <c r="B17" s="25" t="s">
        <v>43</v>
      </c>
      <c r="C17" s="26">
        <f>IF(
  COUNTIFS('acorduri de mediu impaduriri'!$A$2:$A$3002,$A17,'acorduri de mediu impaduriri'!$D$2:$D$3002,"aprobat",'acorduri de mediu impaduriri'!$J$2:$J$3002,"&lt;="&amp;DATE(VALUE(RIGHT(TRIM($B17),4)),VALUE(MID(TRIM($B17),4,2)),VALUE(LEFT(TRIM($B17),2))))=0,
  "",
  SUMIFS('acorduri de mediu impaduriri'!$C$2:$C$3002,'acorduri de mediu impaduriri'!$A$2:$A$3002,$A17,'acorduri de mediu impaduriri'!$D$2:$D$3002,"aprobat",'acorduri de mediu impaduriri'!$J$2:$J$3002,"&lt;="&amp;DATE(VALUE(RIGHT(TRIM($B17),4)),VALUE(MID(TRIM($B17),4,2)),VALUE(LEFT(TRIM($B17),2))))
)</f>
        <v>2.2999999999999998</v>
      </c>
      <c r="D17" s="26">
        <f>IF(
  COUNTIFS('acorduri de mediu impaduriri'!$A$2:$A$3002,$A17,'acorduri de mediu impaduriri'!$I$2:$I$3002,"&lt;="&amp;DATE(VALUE(RIGHT(TRIM($B17),4)),VALUE(MID(TRIM($B17),4,2)),VALUE(LEFT(TRIM($B17),2))),'acorduri de mediu impaduriri'!$J$2:$J$3002,"&gt;"&amp;DATE(VALUE(RIGHT(TRIM($B17),4)),VALUE(MID(TRIM($B17),4,2)),VALUE(LEFT(TRIM($B17),2))))
 +COUNTIFS('acorduri de mediu impaduriri'!$A$2:$A$3002,$A17,'acorduri de mediu impaduriri'!$I$2:$I$3002,"&lt;="&amp;DATE(VALUE(RIGHT(TRIM($B17),4)),VALUE(MID(TRIM($B17),4,2)),VALUE(LEFT(TRIM($B17),2))),'acorduri de mediu impaduriri'!$K$2:$K$3002,"&gt;"&amp;DATE(VALUE(RIGHT(TRIM($B17),4)),VALUE(MID(TRIM($B17),4,2)),VALUE(LEFT(TRIM($B17),2))))
 +COUNTIFS('acorduri de mediu impaduriri'!$A$2:$A$3002,$A17,'acorduri de mediu impaduriri'!$I$2:$I$3002,"&lt;="&amp;DATE(VALUE(RIGHT(TRIM($B17),4)),VALUE(MID(TRIM($B17),4,2)),VALUE(LEFT(TRIM($B17),2))),'acorduri de mediu impaduriri'!$J$2:$J$3002,"",'acorduri de mediu impaduriri'!$K$2:$K$3002,"")
 =0,
 "",
 MAX(0,
   SUMIFS('acorduri de mediu impaduriri'!$C$2:$C$3002,'acorduri de mediu impaduriri'!$A$2:$A$3002,$A17,'acorduri de mediu impaduriri'!$I$2:$I$3002,"&lt;="&amp;DATE(VALUE(RIGHT(TRIM($B17),4)),VALUE(MID(TRIM($B17),4,2)),VALUE(LEFT(TRIM($B17),2))),'acorduri de mediu impaduriri'!$J$2:$J$3002,"&gt;"&amp;DATE(VALUE(RIGHT(TRIM($B17),4)),VALUE(MID(TRIM($B17),4,2)),VALUE(LEFT(TRIM($B17),2))))
  +SUMIFS('acorduri de mediu impaduriri'!$C$2:$C$3002,'acorduri de mediu impaduriri'!$A$2:$A$3002,$A17,'acorduri de mediu impaduriri'!$I$2:$I$3002,"&lt;="&amp;DATE(VALUE(RIGHT(TRIM($B17),4)),VALUE(MID(TRIM($B17),4,2)),VALUE(LEFT(TRIM($B17),2))),'acorduri de mediu impaduriri'!$K$2:$K$3002,"&gt;"&amp;DATE(VALUE(RIGHT(TRIM($B17),4)),VALUE(MID(TRIM($B17),4,2)),VALUE(LEFT(TRIM($B17),2))))
  +SUMIFS('acorduri de mediu impaduriri'!$C$2:$C$3002,'acorduri de mediu impaduriri'!$A$2:$A$3002,$A17,'acorduri de mediu impaduriri'!$I$2:$I$3002,"&lt;="&amp;DATE(VALUE(RIGHT(TRIM($B17),4)),VALUE(MID(TRIM($B17),4,2)),VALUE(LEFT(TRIM($B17),2))),'acorduri de mediu impaduriri'!$J$2:$J$3002,"",'acorduri de mediu impaduriri'!$K$2:$K$3002,"")
 )
)</f>
        <v>40.0062</v>
      </c>
      <c r="E17" s="26" t="str">
        <f>IF(
  COUNTIFS('acorduri de mediu impaduriri'!$A$2:$A$1048576,$A17,'acorduri de mediu impaduriri'!$D$2:$D$1048576,"respins",'acorduri de mediu impaduriri'!$K$2:$K$1048576,"&lt;="&amp;DATE(VALUE(RIGHT(TRIM($B17),4)),VALUE(MID(TRIM($B17),4,2)),VALUE(LEFT(TRIM($B17),2))))=0,
  "",
  SUMIFS('acorduri de mediu impaduriri'!$C$2:$C$1048576,'acorduri de mediu impaduriri'!$A$2:$A$1048576,$A17,'acorduri de mediu impaduriri'!$D$2:$D$1048576,"respins",'acorduri de mediu impaduriri'!$K$2:$K$1048576,"&lt;="&amp;DATE(VALUE(RIGHT(TRIM($B17),4)),VALUE(MID(TRIM($B17),4,2)),VALUE(LEFT(TRIM($B17),2))))
)</f>
        <v/>
      </c>
      <c r="F17" s="27">
        <f>IF(
  COUNTIFS('acorduri de mediu impaduriri'!$A$2:$A$1048576,$A17,'acorduri de mediu impaduriri'!$D$2:$D$1048576,"aprobat",'acorduri de mediu impaduriri'!$H$2:$H$1048576,"&lt;&gt;")=0,
  "",
  ROUNDUP(AVERAGEIFS('acorduri de mediu impaduriri'!$H$2:$H$1048576,'acorduri de mediu impaduriri'!$A$2:$A$1048576,$A17,'acorduri de mediu impaduriri'!$D$2:$D$1048576,"aprobat",'acorduri de mediu impaduriri'!$H$2:$H$1048576,"&lt;&gt;"),0)
)</f>
        <v>83</v>
      </c>
      <c r="G17" s="27">
        <f>IF(
  COUNTIFS('acorduri de mediu impaduriri'!$A$2:$A$1048576,$A17,'acorduri de mediu impaduriri'!$D$2:$D$1048576,"aprobat",'acorduri de mediu impaduriri'!$H$2:$H$1048576,"&lt;&gt;")=0,
  "",
  ROUNDUP(_xlfn.MINIFS('acorduri de mediu impaduriri'!$H$2:$H$1048576,'acorduri de mediu impaduriri'!$A$2:$A$1048576,$A17,'acorduri de mediu impaduriri'!$D$2:$D$1048576,"aprobat",'acorduri de mediu impaduriri'!$H$2:$H$1048576,"&lt;&gt;"),0)
)</f>
        <v>83</v>
      </c>
      <c r="H17" s="27">
        <f>IF(
  COUNTIFS('acorduri de mediu impaduriri'!$A$2:$A$1048576,$A17,'acorduri de mediu impaduriri'!$D$2:$D$1048576,"aprobat",'acorduri de mediu impaduriri'!$H$2:$H$1048576,"&lt;&gt;")=0,
  "",
  ROUNDUP(_xlfn.MAXIFS('acorduri de mediu impaduriri'!$H$2:$H$1048576,'acorduri de mediu impaduriri'!$A$2:$A$1048576,$A17,'acorduri de mediu impaduriri'!$D$2:$D$1048576,"aprobat",'acorduri de mediu impaduriri'!$H$2:$H$1048576,"&lt;&gt;"),0)
)</f>
        <v>83</v>
      </c>
      <c r="I17" s="28" t="str">
        <f>IF(
  COUNTIFS('acorduri de mediu impaduriri'!$A$2:$A$1048576,$A17,'acorduri de mediu impaduriri'!$D$2:$D$1048576,"aprobat",'acorduri de mediu impaduriri'!$J$2:$J$1048576,"&lt;="&amp;DATE(2023,12,31))=0,
  "",
  SUMIFS('acorduri de mediu impaduriri'!$C$2:$C$1048576,'acorduri de mediu impaduriri'!$A$2:$A$1048576,$A17,'acorduri de mediu impaduriri'!$D$2:$D$1048576,"aprobat",'acorduri de mediu impaduriri'!$J$2:$J$1048576,"&lt;="&amp;DATE(2023,12,31))
)</f>
        <v/>
      </c>
      <c r="J17" s="29" t="str">
        <f>IF(
  COUNTIFS('acorduri de mediu impaduriri'!$A$2:$A$1048576,$A17,'acorduri de mediu impaduriri'!$I$2:$I$1048576,"&lt;="&amp;DATE(2023,12,31),'acorduri de mediu impaduriri'!$J$2:$J$1048576,"&gt;"&amp;DATE(2023,12,31))
 +COUNTIFS('acorduri de mediu impaduriri'!$A$2:$A$1048576,$A17,'acorduri de mediu impaduriri'!$I$2:$I$1048576,"&lt;="&amp;DATE(2023,12,31),'acorduri de mediu impaduriri'!$K$2:$K$1048576,"&gt;"&amp;DATE(2023,12,31))
 +COUNTIFS('acorduri de mediu impaduriri'!$A$2:$A$1048576,$A17,'acorduri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impaduriri'!$A$2:$A$1048576,$A17,'acorduri de mediu impaduriri'!$I$2:$I$1048576,"&lt;="&amp;DATE(2023,12,31),'acorduri de mediu impaduriri'!$J$2:$J$1048576,"&gt;"&amp;DATE(2023,12,31))
  +SUMIFS('acorduri de mediu impaduriri'!$C$2:$C$1048576,'acorduri de mediu impaduriri'!$A$2:$A$1048576,$A17,'acorduri de mediu impaduriri'!$I$2:$I$1048576,"&lt;="&amp;DATE(2023,12,31),'acorduri de mediu impaduriri'!$K$2:$K$1048576,"&gt;"&amp;DATE(2023,12,31))
  +SUMIFS('acorduri de mediu impaduriri'!$C$2:$C$1048576,'acorduri de mediu impaduriri'!$A$2:$A$1048576,$A17,'acorduri de mediu impaduriri'!$I$2:$I$1048576,"&lt;="&amp;DATE(2023,12,31),'acorduri de mediu impaduriri'!$J$2:$J$1048576,"",'acorduri de mediu impaduriri'!$K$2:$K$1048576,"")
 ))</f>
        <v/>
      </c>
      <c r="K17" s="28">
        <f>IF(
  COUNTIFS('acorduri de mediu impaduriri'!$A$2:$A$1048576,$A17,'acorduri de mediu impaduriri'!$D$2:$D$1048576,"aprobat",'acorduri de mediu impaduriri'!$J$2:$J$1048576,"&lt;="&amp;DATE(2024,6,30))=0,
  "",
  SUMIFS('acorduri de mediu impaduriri'!$C$2:$C$1048576,'acorduri de mediu impaduriri'!$A$2:$A$1048576,$A17,'acorduri de mediu impaduriri'!$D$2:$D$1048576,"aprobat",'acorduri de mediu impaduriri'!$J$2:$J$1048576,"&lt;="&amp;DATE(2024,6,30))
)</f>
        <v>2.2999999999999998</v>
      </c>
      <c r="L17" s="29" t="str">
        <f>IF(
  COUNTIFS('acorduri de mediu impaduriri'!$A$2:$A$1048576,$A17,'acorduri de mediu impaduriri'!$I$2:$I$1048576,"&lt;="&amp;DATE(2024,6,30),'acorduri de mediu impaduriri'!$J$2:$J$1048576,"&gt;"&amp;DATE(2024,6,30))
 +COUNTIFS('acorduri de mediu impaduriri'!$A$2:$A$1048576,$A17,'acorduri de mediu impaduriri'!$I$2:$I$1048576,"&lt;="&amp;DATE(2024,6,30),'acorduri de mediu impaduriri'!$K$2:$K$1048576,"&gt;"&amp;DATE(2024,6,30))
 +COUNTIFS('acorduri de mediu impaduriri'!$A$2:$A$1048576,$A17,'acorduri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impaduriri'!$A$2:$A$1048576,$A17,'acorduri de mediu impaduriri'!$I$2:$I$1048576,"&lt;="&amp;DATE(2024,6,30),'acorduri de mediu impaduriri'!$J$2:$J$1048576,"&gt;"&amp;DATE(2024,6,30))
  +SUMIFS('acorduri de mediu impaduriri'!$C$2:$C$1048576,'acorduri de mediu impaduriri'!$A$2:$A$1048576,$A17,'acorduri de mediu impaduriri'!$I$2:$I$1048576,"&lt;="&amp;DATE(2024,6,30),'acorduri de mediu impaduriri'!$K$2:$K$1048576,"&gt;"&amp;DATE(2024,6,30))
  +SUMIFS('acorduri de mediu impaduriri'!$C$2:$C$1048576,'acorduri de mediu impaduriri'!$A$2:$A$1048576,$A17,'acorduri de mediu impaduriri'!$I$2:$I$1048576,"&lt;="&amp;DATE(2024,6,30),'acorduri de mediu impaduriri'!$J$2:$J$1048576,"",'acorduri de mediu impaduriri'!$K$2:$K$1048576,"")
 ))</f>
        <v/>
      </c>
      <c r="M17" s="28">
        <f>IF(
  COUNTIFS('acorduri de mediu impaduriri'!$A$2:$A$1048576,$A17,'acorduri de mediu impaduriri'!$D$2:$D$1048576,"aprobat",'acorduri de mediu impaduriri'!$J$2:$J$1048576,"&lt;="&amp;DATE(2024,12,31))=0,
  "",
  SUMIFS('acorduri de mediu impaduriri'!$C$2:$C$1048576,'acorduri de mediu impaduriri'!$A$2:$A$1048576,$A17,'acorduri de mediu impaduriri'!$D$2:$D$1048576,"aprobat",'acorduri de mediu impaduriri'!$J$2:$J$1048576,"&lt;="&amp;DATE(2024,12,31))
)</f>
        <v>2.2999999999999998</v>
      </c>
      <c r="N17" s="29" t="str">
        <f>IF(
  COUNTIFS('acorduri de mediu impaduriri'!$A$2:$A$1048576,$A17,'acorduri de mediu impaduriri'!$I$2:$I$1048576,"&lt;="&amp;DATE(2024,12,31),'acorduri de mediu impaduriri'!$J$2:$J$1048576,"&gt;"&amp;DATE(2024,12,31))
 +COUNTIFS('acorduri de mediu impaduriri'!$A$2:$A$1048576,$A17,'acorduri de mediu impaduriri'!$I$2:$I$1048576,"&lt;="&amp;DATE(2024,12,31),'acorduri de mediu impaduriri'!$K$2:$K$1048576,"&gt;"&amp;DATE(2024,12,31))
 +COUNTIFS('acorduri de mediu impaduriri'!$A$2:$A$1048576,$A17,'acorduri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impaduriri'!$A$2:$A$1048576,$A17,'acorduri de mediu impaduriri'!$I$2:$I$1048576,"&lt;="&amp;DATE(2024,12,31),'acorduri de mediu impaduriri'!$J$2:$J$1048576,"&gt;"&amp;DATE(2024,12,31))
  +SUMIFS('acorduri de mediu impaduriri'!$C$2:$C$1048576,'acorduri de mediu impaduriri'!$A$2:$A$1048576,$A17,'acorduri de mediu impaduriri'!$I$2:$I$1048576,"&lt;="&amp;DATE(2024,12,31),'acorduri de mediu impaduriri'!$K$2:$K$1048576,"&gt;"&amp;DATE(2024,12,31))
  +SUMIFS('acorduri de mediu impaduriri'!$C$2:$C$1048576,'acorduri de mediu impaduriri'!$A$2:$A$1048576,$A17,'acorduri de mediu impaduriri'!$I$2:$I$1048576,"&lt;="&amp;DATE(2024,12,31),'acorduri de mediu impaduriri'!$J$2:$J$1048576,"",'acorduri de mediu impaduriri'!$K$2:$K$1048576,"")
 ))</f>
        <v/>
      </c>
      <c r="O17" s="28">
        <f>IF(
  COUNTIFS('acorduri de mediu impaduriri'!$A$2:$A$1048576,$A17,'acorduri de mediu impaduriri'!$D$2:$D$1048576,"aprobat",'acorduri de mediu impaduriri'!$J$2:$J$1048576,"&lt;="&amp;DATE(2025,6,30))=0,
  "",
  SUMIFS('acorduri de mediu impaduriri'!$C$2:$C$1048576,'acorduri de mediu impaduriri'!$A$2:$A$1048576,$A17,'acorduri de mediu impaduriri'!$D$2:$D$1048576,"aprobat",'acorduri de mediu impaduriri'!$J$2:$J$1048576,"&lt;="&amp;DATE(2025,6,30))
)</f>
        <v>2.2999999999999998</v>
      </c>
      <c r="P17" s="29" t="str">
        <f>IF(
  COUNTIFS('acorduri de mediu impaduriri'!$A$2:$A$1048576,$A17,'acorduri de mediu impaduriri'!$I$2:$I$1048576,"&lt;="&amp;DATE(2025,6,30),'acorduri de mediu impaduriri'!$J$2:$J$1048576,"&gt;"&amp;DATE(2025,6,30))
 +COUNTIFS('acorduri de mediu impaduriri'!$A$2:$A$1048576,$A17,'acorduri de mediu impaduriri'!$I$2:$I$1048576,"&lt;="&amp;DATE(2025,6,30),'acorduri de mediu impaduriri'!$K$2:$K$1048576,"&gt;"&amp;DATE(2025,6,30))
 +COUNTIFS('acorduri de mediu impaduriri'!$A$2:$A$1048576,$A17,'acorduri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impaduriri'!$A$2:$A$1048576,$A17,'acorduri de mediu impaduriri'!$I$2:$I$1048576,"&lt;="&amp;DATE(2025,6,30),'acorduri de mediu impaduriri'!$J$2:$J$1048576,"&gt;"&amp;DATE(2025,6,30))
  +SUMIFS('acorduri de mediu impaduriri'!$C$2:$C$1048576,'acorduri de mediu impaduriri'!$A$2:$A$1048576,$A17,'acorduri de mediu impaduriri'!$I$2:$I$1048576,"&lt;="&amp;DATE(2025,6,30),'acorduri de mediu impaduriri'!$K$2:$K$1048576,"&gt;"&amp;DATE(2025,6,30))
  +SUMIFS('acorduri de mediu impaduriri'!$C$2:$C$1048576,'acorduri de mediu impaduriri'!$A$2:$A$1048576,$A17,'acorduri de mediu impaduriri'!$I$2:$I$1048576,"&lt;="&amp;DATE(2025,6,30),'acorduri de mediu impaduriri'!$J$2:$J$1048576,"",'acorduri de mediu impaduriri'!$K$2:$K$1048576,"")
 ))</f>
        <v/>
      </c>
      <c r="Q17" s="28">
        <f>IF(
  COUNTIFS('acorduri de mediu impaduriri'!$A$2:$A$1048576,$A17,'acorduri de mediu impaduriri'!$D$2:$D$1048576,"aprobat",'acorduri de mediu impaduriri'!$J$2:$J$1048576,"&lt;="&amp;DATE(2025,8,6))=0,
  "",
  SUMIFS('acorduri de mediu impaduriri'!$C$2:$C$1048576,'acorduri de mediu impaduriri'!$A$2:$A$1048576,$A17,'acorduri de mediu impaduriri'!$D$2:$D$1048576,"aprobat",'acorduri de mediu impaduriri'!$J$2:$J$1048576,"&lt;="&amp;DATE(2025,8,6))
)</f>
        <v>2.2999999999999998</v>
      </c>
      <c r="R17" s="29">
        <f>IF(
  COUNTIFS('acorduri de mediu impaduriri'!$A$2:$A$1048576,$A17,'acorduri de mediu impaduriri'!$I$2:$I$1048576,"&lt;="&amp;DATE(2025,8,6),'acorduri de mediu impaduriri'!$J$2:$J$1048576,"&gt;"&amp;DATE(2025,8,6))
 +COUNTIFS('acorduri de mediu impaduriri'!$A$2:$A$1048576,$A17,'acorduri de mediu impaduriri'!$I$2:$I$1048576,"&lt;="&amp;DATE(2025,8,6),'acorduri de mediu impaduriri'!$K$2:$K$1048576,"&gt;"&amp;DATE(2025,8,6))
 +COUNTIFS('acorduri de mediu impaduriri'!$A$2:$A$1048576,$A17,'acorduri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impaduriri'!$A$2:$A$1048576,$A17,'acorduri de mediu impaduriri'!$I$2:$I$1048576,"&lt;="&amp;DATE(2025,8,6),'acorduri de mediu impaduriri'!$J$2:$J$1048576,"&gt;"&amp;DATE(2025,8,6))
  +SUMIFS('acorduri de mediu impaduriri'!$C$2:$C$1048576,'acorduri de mediu impaduriri'!$A$2:$A$1048576,$A17,'acorduri de mediu impaduriri'!$I$2:$I$1048576,"&lt;="&amp;DATE(2025,8,6),'acorduri de mediu impaduriri'!$K$2:$K$1048576,"&gt;"&amp;DATE(2025,8,6))
  +SUMIFS('acorduri de mediu impaduriri'!$C$2:$C$1048576,'acorduri de mediu impaduriri'!$A$2:$A$1048576,$A17,'acorduri de mediu impaduriri'!$I$2:$I$1048576,"&lt;="&amp;DATE(2025,8,6),'acorduri de mediu impaduriri'!$J$2:$J$1048576,"",'acorduri de mediu impaduriri'!$K$2:$K$1048576,"")
 ))</f>
        <v>40.0062</v>
      </c>
      <c r="S17" s="42">
        <f>IF(
  COUNTIFS('acorduri de mediu impaduriri'!$A$2:$A$1048576,$A17,'acorduri de mediu impaduriri'!$D$2:$D$1048576,"aprobat",'acorduri de mediu impaduriri'!$J$2:$J$1048576,"&lt;="&amp;DATE(2025,7,30))=0,
  "",
  SUMIFS('acorduri de mediu impaduriri'!$C$2:$C$1048576,'acorduri de mediu impaduriri'!$A$2:$A$1048576,$A17,'acorduri de mediu impaduriri'!$D$2:$D$1048576,"aprobat",'acorduri de mediu impaduriri'!$J$2:$J$1048576,"&lt;="&amp;DATE(2025,7,30))
)</f>
        <v>2.2999999999999998</v>
      </c>
    </row>
    <row r="18" spans="1:19" ht="18" customHeight="1" x14ac:dyDescent="0.35">
      <c r="A18" s="24" t="str">
        <f>nomenclatoare!A18</f>
        <v>Dolj</v>
      </c>
      <c r="B18" s="25" t="s">
        <v>44</v>
      </c>
      <c r="C18" s="26">
        <f>IF(
  COUNTIFS('acorduri de mediu impaduriri'!$A$2:$A$3002,$A18,'acorduri de mediu impaduriri'!$D$2:$D$3002,"aprobat",'acorduri de mediu impaduriri'!$J$2:$J$3002,"&lt;="&amp;DATE(VALUE(RIGHT(TRIM($B18),4)),VALUE(MID(TRIM($B18),4,2)),VALUE(LEFT(TRIM($B18),2))))=0,
  "",
  SUMIFS('acorduri de mediu impaduriri'!$C$2:$C$3002,'acorduri de mediu impaduriri'!$A$2:$A$3002,$A18,'acorduri de mediu impaduriri'!$D$2:$D$3002,"aprobat",'acorduri de mediu impaduriri'!$J$2:$J$3002,"&lt;="&amp;DATE(VALUE(RIGHT(TRIM($B18),4)),VALUE(MID(TRIM($B18),4,2)),VALUE(LEFT(TRIM($B18),2))))
)</f>
        <v>3625.3436999999999</v>
      </c>
      <c r="D18" s="26">
        <f>IF(
  COUNTIFS('acorduri de mediu impaduriri'!$A$2:$A$3002,$A18,'acorduri de mediu impaduriri'!$I$2:$I$3002,"&lt;="&amp;DATE(VALUE(RIGHT(TRIM($B18),4)),VALUE(MID(TRIM($B18),4,2)),VALUE(LEFT(TRIM($B18),2))),'acorduri de mediu impaduriri'!$J$2:$J$3002,"&gt;"&amp;DATE(VALUE(RIGHT(TRIM($B18),4)),VALUE(MID(TRIM($B18),4,2)),VALUE(LEFT(TRIM($B18),2))))
 +COUNTIFS('acorduri de mediu impaduriri'!$A$2:$A$3002,$A18,'acorduri de mediu impaduriri'!$I$2:$I$3002,"&lt;="&amp;DATE(VALUE(RIGHT(TRIM($B18),4)),VALUE(MID(TRIM($B18),4,2)),VALUE(LEFT(TRIM($B18),2))),'acorduri de mediu impaduriri'!$K$2:$K$3002,"&gt;"&amp;DATE(VALUE(RIGHT(TRIM($B18),4)),VALUE(MID(TRIM($B18),4,2)),VALUE(LEFT(TRIM($B18),2))))
 +COUNTIFS('acorduri de mediu impaduriri'!$A$2:$A$3002,$A18,'acorduri de mediu impaduriri'!$I$2:$I$3002,"&lt;="&amp;DATE(VALUE(RIGHT(TRIM($B18),4)),VALUE(MID(TRIM($B18),4,2)),VALUE(LEFT(TRIM($B18),2))),'acorduri de mediu impaduriri'!$J$2:$J$3002,"",'acorduri de mediu impaduriri'!$K$2:$K$3002,"")
 =0,
 "",
 MAX(0,
   SUMIFS('acorduri de mediu impaduriri'!$C$2:$C$3002,'acorduri de mediu impaduriri'!$A$2:$A$3002,$A18,'acorduri de mediu impaduriri'!$I$2:$I$3002,"&lt;="&amp;DATE(VALUE(RIGHT(TRIM($B18),4)),VALUE(MID(TRIM($B18),4,2)),VALUE(LEFT(TRIM($B18),2))),'acorduri de mediu impaduriri'!$J$2:$J$3002,"&gt;"&amp;DATE(VALUE(RIGHT(TRIM($B18),4)),VALUE(MID(TRIM($B18),4,2)),VALUE(LEFT(TRIM($B18),2))))
  +SUMIFS('acorduri de mediu impaduriri'!$C$2:$C$3002,'acorduri de mediu impaduriri'!$A$2:$A$3002,$A18,'acorduri de mediu impaduriri'!$I$2:$I$3002,"&lt;="&amp;DATE(VALUE(RIGHT(TRIM($B18),4)),VALUE(MID(TRIM($B18),4,2)),VALUE(LEFT(TRIM($B18),2))),'acorduri de mediu impaduriri'!$K$2:$K$3002,"&gt;"&amp;DATE(VALUE(RIGHT(TRIM($B18),4)),VALUE(MID(TRIM($B18),4,2)),VALUE(LEFT(TRIM($B18),2))))
  +SUMIFS('acorduri de mediu impaduriri'!$C$2:$C$3002,'acorduri de mediu impaduriri'!$A$2:$A$3002,$A18,'acorduri de mediu impaduriri'!$I$2:$I$3002,"&lt;="&amp;DATE(VALUE(RIGHT(TRIM($B18),4)),VALUE(MID(TRIM($B18),4,2)),VALUE(LEFT(TRIM($B18),2))),'acorduri de mediu impaduriri'!$J$2:$J$3002,"",'acorduri de mediu impaduriri'!$K$2:$K$3002,"")
 )
)</f>
        <v>647.84590000000003</v>
      </c>
      <c r="E18" s="26">
        <f>IF(
  COUNTIFS('acorduri de mediu impaduriri'!$A$2:$A$1048576,$A18,'acorduri de mediu impaduriri'!$D$2:$D$1048576,"respins",'acorduri de mediu impaduriri'!$K$2:$K$1048576,"&lt;="&amp;DATE(VALUE(RIGHT(TRIM($B18),4)),VALUE(MID(TRIM($B18),4,2)),VALUE(LEFT(TRIM($B18),2))))=0,
  "",
  SUMIFS('acorduri de mediu impaduriri'!$C$2:$C$1048576,'acorduri de mediu impaduriri'!$A$2:$A$1048576,$A18,'acorduri de mediu impaduriri'!$D$2:$D$1048576,"respins",'acorduri de mediu impaduriri'!$K$2:$K$1048576,"&lt;="&amp;DATE(VALUE(RIGHT(TRIM($B18),4)),VALUE(MID(TRIM($B18),4,2)),VALUE(LEFT(TRIM($B18),2))))
)</f>
        <v>0.53290000000000004</v>
      </c>
      <c r="F18" s="27">
        <f>IF(
  COUNTIFS('acorduri de mediu impaduriri'!$A$2:$A$1048576,$A18,'acorduri de mediu impaduriri'!$D$2:$D$1048576,"aprobat",'acorduri de mediu impaduriri'!$H$2:$H$1048576,"&lt;&gt;")=0,
  "",
  ROUNDUP(AVERAGEIFS('acorduri de mediu impaduriri'!$H$2:$H$1048576,'acorduri de mediu impaduriri'!$A$2:$A$1048576,$A18,'acorduri de mediu impaduriri'!$D$2:$D$1048576,"aprobat",'acorduri de mediu impaduriri'!$H$2:$H$1048576,"&lt;&gt;"),0)
)</f>
        <v>83</v>
      </c>
      <c r="G18" s="27">
        <f>IF(
  COUNTIFS('acorduri de mediu impaduriri'!$A$2:$A$1048576,$A18,'acorduri de mediu impaduriri'!$D$2:$D$1048576,"aprobat",'acorduri de mediu impaduriri'!$H$2:$H$1048576,"&lt;&gt;")=0,
  "",
  ROUNDUP(_xlfn.MINIFS('acorduri de mediu impaduriri'!$H$2:$H$1048576,'acorduri de mediu impaduriri'!$A$2:$A$1048576,$A18,'acorduri de mediu impaduriri'!$D$2:$D$1048576,"aprobat",'acorduri de mediu impaduriri'!$H$2:$H$1048576,"&lt;&gt;"),0)
)</f>
        <v>28</v>
      </c>
      <c r="H18" s="27">
        <f>IF(
  COUNTIFS('acorduri de mediu impaduriri'!$A$2:$A$1048576,$A18,'acorduri de mediu impaduriri'!$D$2:$D$1048576,"aprobat",'acorduri de mediu impaduriri'!$H$2:$H$1048576,"&lt;&gt;")=0,
  "",
  ROUNDUP(_xlfn.MAXIFS('acorduri de mediu impaduriri'!$H$2:$H$1048576,'acorduri de mediu impaduriri'!$A$2:$A$1048576,$A18,'acorduri de mediu impaduriri'!$D$2:$D$1048576,"aprobat",'acorduri de mediu impaduriri'!$H$2:$H$1048576,"&lt;&gt;"),0)
)</f>
        <v>246</v>
      </c>
      <c r="I18" s="28">
        <f>IF(
  COUNTIFS('acorduri de mediu impaduriri'!$A$2:$A$1048576,$A18,'acorduri de mediu impaduriri'!$D$2:$D$1048576,"aprobat",'acorduri de mediu impaduriri'!$J$2:$J$1048576,"&lt;="&amp;DATE(2023,12,31))=0,
  "",
  SUMIFS('acorduri de mediu impaduriri'!$C$2:$C$1048576,'acorduri de mediu impaduriri'!$A$2:$A$1048576,$A18,'acorduri de mediu impaduriri'!$D$2:$D$1048576,"aprobat",'acorduri de mediu impaduriri'!$J$2:$J$1048576,"&lt;="&amp;DATE(2023,12,31))
)</f>
        <v>128.44240000000002</v>
      </c>
      <c r="J18" s="29">
        <f>IF(
  COUNTIFS('acorduri de mediu impaduriri'!$A$2:$A$1048576,$A18,'acorduri de mediu impaduriri'!$I$2:$I$1048576,"&lt;="&amp;DATE(2023,12,31),'acorduri de mediu impaduriri'!$J$2:$J$1048576,"&gt;"&amp;DATE(2023,12,31))
 +COUNTIFS('acorduri de mediu impaduriri'!$A$2:$A$1048576,$A18,'acorduri de mediu impaduriri'!$I$2:$I$1048576,"&lt;="&amp;DATE(2023,12,31),'acorduri de mediu impaduriri'!$K$2:$K$1048576,"&gt;"&amp;DATE(2023,12,31))
 +COUNTIFS('acorduri de mediu impaduriri'!$A$2:$A$1048576,$A18,'acorduri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impaduriri'!$A$2:$A$1048576,$A18,'acorduri de mediu impaduriri'!$I$2:$I$1048576,"&lt;="&amp;DATE(2023,12,31),'acorduri de mediu impaduriri'!$J$2:$J$1048576,"&gt;"&amp;DATE(2023,12,31))
  +SUMIFS('acorduri de mediu impaduriri'!$C$2:$C$1048576,'acorduri de mediu impaduriri'!$A$2:$A$1048576,$A18,'acorduri de mediu impaduriri'!$I$2:$I$1048576,"&lt;="&amp;DATE(2023,12,31),'acorduri de mediu impaduriri'!$K$2:$K$1048576,"&gt;"&amp;DATE(2023,12,31))
  +SUMIFS('acorduri de mediu impaduriri'!$C$2:$C$1048576,'acorduri de mediu impaduriri'!$A$2:$A$1048576,$A18,'acorduri de mediu impaduriri'!$I$2:$I$1048576,"&lt;="&amp;DATE(2023,12,31),'acorduri de mediu impaduriri'!$J$2:$J$1048576,"",'acorduri de mediu impaduriri'!$K$2:$K$1048576,"")
 ))</f>
        <v>71.737499999999997</v>
      </c>
      <c r="K18" s="28">
        <f>IF(
  COUNTIFS('acorduri de mediu impaduriri'!$A$2:$A$1048576,$A18,'acorduri de mediu impaduriri'!$D$2:$D$1048576,"aprobat",'acorduri de mediu impaduriri'!$J$2:$J$1048576,"&lt;="&amp;DATE(2024,6,30))=0,
  "",
  SUMIFS('acorduri de mediu impaduriri'!$C$2:$C$1048576,'acorduri de mediu impaduriri'!$A$2:$A$1048576,$A18,'acorduri de mediu impaduriri'!$D$2:$D$1048576,"aprobat",'acorduri de mediu impaduriri'!$J$2:$J$1048576,"&lt;="&amp;DATE(2024,6,30))
)</f>
        <v>825.66610000000003</v>
      </c>
      <c r="L18" s="29">
        <f>IF(
  COUNTIFS('acorduri de mediu impaduriri'!$A$2:$A$1048576,$A18,'acorduri de mediu impaduriri'!$I$2:$I$1048576,"&lt;="&amp;DATE(2024,6,30),'acorduri de mediu impaduriri'!$J$2:$J$1048576,"&gt;"&amp;DATE(2024,6,30))
 +COUNTIFS('acorduri de mediu impaduriri'!$A$2:$A$1048576,$A18,'acorduri de mediu impaduriri'!$I$2:$I$1048576,"&lt;="&amp;DATE(2024,6,30),'acorduri de mediu impaduriri'!$K$2:$K$1048576,"&gt;"&amp;DATE(2024,6,30))
 +COUNTIFS('acorduri de mediu impaduriri'!$A$2:$A$1048576,$A18,'acorduri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impaduriri'!$A$2:$A$1048576,$A18,'acorduri de mediu impaduriri'!$I$2:$I$1048576,"&lt;="&amp;DATE(2024,6,30),'acorduri de mediu impaduriri'!$J$2:$J$1048576,"&gt;"&amp;DATE(2024,6,30))
  +SUMIFS('acorduri de mediu impaduriri'!$C$2:$C$1048576,'acorduri de mediu impaduriri'!$A$2:$A$1048576,$A18,'acorduri de mediu impaduriri'!$I$2:$I$1048576,"&lt;="&amp;DATE(2024,6,30),'acorduri de mediu impaduriri'!$K$2:$K$1048576,"&gt;"&amp;DATE(2024,6,30))
  +SUMIFS('acorduri de mediu impaduriri'!$C$2:$C$1048576,'acorduri de mediu impaduriri'!$A$2:$A$1048576,$A18,'acorduri de mediu impaduriri'!$I$2:$I$1048576,"&lt;="&amp;DATE(2024,6,30),'acorduri de mediu impaduriri'!$J$2:$J$1048576,"",'acorduri de mediu impaduriri'!$K$2:$K$1048576,"")
 ))</f>
        <v>25.801500000000001</v>
      </c>
      <c r="M18" s="28">
        <f>IF(
  COUNTIFS('acorduri de mediu impaduriri'!$A$2:$A$1048576,$A18,'acorduri de mediu impaduriri'!$D$2:$D$1048576,"aprobat",'acorduri de mediu impaduriri'!$J$2:$J$1048576,"&lt;="&amp;DATE(2024,12,31))=0,
  "",
  SUMIFS('acorduri de mediu impaduriri'!$C$2:$C$1048576,'acorduri de mediu impaduriri'!$A$2:$A$1048576,$A18,'acorduri de mediu impaduriri'!$D$2:$D$1048576,"aprobat",'acorduri de mediu impaduriri'!$J$2:$J$1048576,"&lt;="&amp;DATE(2024,12,31))
)</f>
        <v>1032.9605999999999</v>
      </c>
      <c r="N18" s="29">
        <f>IF(
  COUNTIFS('acorduri de mediu impaduriri'!$A$2:$A$1048576,$A18,'acorduri de mediu impaduriri'!$I$2:$I$1048576,"&lt;="&amp;DATE(2024,12,31),'acorduri de mediu impaduriri'!$J$2:$J$1048576,"&gt;"&amp;DATE(2024,12,31))
 +COUNTIFS('acorduri de mediu impaduriri'!$A$2:$A$1048576,$A18,'acorduri de mediu impaduriri'!$I$2:$I$1048576,"&lt;="&amp;DATE(2024,12,31),'acorduri de mediu impaduriri'!$K$2:$K$1048576,"&gt;"&amp;DATE(2024,12,31))
 +COUNTIFS('acorduri de mediu impaduriri'!$A$2:$A$1048576,$A18,'acorduri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impaduriri'!$A$2:$A$1048576,$A18,'acorduri de mediu impaduriri'!$I$2:$I$1048576,"&lt;="&amp;DATE(2024,12,31),'acorduri de mediu impaduriri'!$J$2:$J$1048576,"&gt;"&amp;DATE(2024,12,31))
  +SUMIFS('acorduri de mediu impaduriri'!$C$2:$C$1048576,'acorduri de mediu impaduriri'!$A$2:$A$1048576,$A18,'acorduri de mediu impaduriri'!$I$2:$I$1048576,"&lt;="&amp;DATE(2024,12,31),'acorduri de mediu impaduriri'!$K$2:$K$1048576,"&gt;"&amp;DATE(2024,12,31))
  +SUMIFS('acorduri de mediu impaduriri'!$C$2:$C$1048576,'acorduri de mediu impaduriri'!$A$2:$A$1048576,$A18,'acorduri de mediu impaduriri'!$I$2:$I$1048576,"&lt;="&amp;DATE(2024,12,31),'acorduri de mediu impaduriri'!$J$2:$J$1048576,"",'acorduri de mediu impaduriri'!$K$2:$K$1048576,"")
 ))</f>
        <v>429.70979999999997</v>
      </c>
      <c r="O18" s="28">
        <f>IF(
  COUNTIFS('acorduri de mediu impaduriri'!$A$2:$A$1048576,$A18,'acorduri de mediu impaduriri'!$D$2:$D$1048576,"aprobat",'acorduri de mediu impaduriri'!$J$2:$J$1048576,"&lt;="&amp;DATE(2025,6,30))=0,
  "",
  SUMIFS('acorduri de mediu impaduriri'!$C$2:$C$1048576,'acorduri de mediu impaduriri'!$A$2:$A$1048576,$A18,'acorduri de mediu impaduriri'!$D$2:$D$1048576,"aprobat",'acorduri de mediu impaduriri'!$J$2:$J$1048576,"&lt;="&amp;DATE(2025,6,30))
)</f>
        <v>2318.1944000000003</v>
      </c>
      <c r="P18" s="29">
        <f>IF(
  COUNTIFS('acorduri de mediu impaduriri'!$A$2:$A$1048576,$A18,'acorduri de mediu impaduriri'!$I$2:$I$1048576,"&lt;="&amp;DATE(2025,6,30),'acorduri de mediu impaduriri'!$J$2:$J$1048576,"&gt;"&amp;DATE(2025,6,30))
 +COUNTIFS('acorduri de mediu impaduriri'!$A$2:$A$1048576,$A18,'acorduri de mediu impaduriri'!$I$2:$I$1048576,"&lt;="&amp;DATE(2025,6,30),'acorduri de mediu impaduriri'!$K$2:$K$1048576,"&gt;"&amp;DATE(2025,6,30))
 +COUNTIFS('acorduri de mediu impaduriri'!$A$2:$A$1048576,$A18,'acorduri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impaduriri'!$A$2:$A$1048576,$A18,'acorduri de mediu impaduriri'!$I$2:$I$1048576,"&lt;="&amp;DATE(2025,6,30),'acorduri de mediu impaduriri'!$J$2:$J$1048576,"&gt;"&amp;DATE(2025,6,30))
  +SUMIFS('acorduri de mediu impaduriri'!$C$2:$C$1048576,'acorduri de mediu impaduriri'!$A$2:$A$1048576,$A18,'acorduri de mediu impaduriri'!$I$2:$I$1048576,"&lt;="&amp;DATE(2025,6,30),'acorduri de mediu impaduriri'!$K$2:$K$1048576,"&gt;"&amp;DATE(2025,6,30))
  +SUMIFS('acorduri de mediu impaduriri'!$C$2:$C$1048576,'acorduri de mediu impaduriri'!$A$2:$A$1048576,$A18,'acorduri de mediu impaduriri'!$I$2:$I$1048576,"&lt;="&amp;DATE(2025,6,30),'acorduri de mediu impaduriri'!$J$2:$J$1048576,"",'acorduri de mediu impaduriri'!$K$2:$K$1048576,"")
 ))</f>
        <v>1697.5181000000005</v>
      </c>
      <c r="Q18" s="28">
        <f>IF(
  COUNTIFS('acorduri de mediu impaduriri'!$A$2:$A$1048576,$A18,'acorduri de mediu impaduriri'!$D$2:$D$1048576,"aprobat",'acorduri de mediu impaduriri'!$J$2:$J$1048576,"&lt;="&amp;DATE(2025,8,6))=0,
  "",
  SUMIFS('acorduri de mediu impaduriri'!$C$2:$C$1048576,'acorduri de mediu impaduriri'!$A$2:$A$1048576,$A18,'acorduri de mediu impaduriri'!$D$2:$D$1048576,"aprobat",'acorduri de mediu impaduriri'!$J$2:$J$1048576,"&lt;="&amp;DATE(2025,8,6))
)</f>
        <v>3204.5262000000002</v>
      </c>
      <c r="R18" s="29">
        <f>IF(
  COUNTIFS('acorduri de mediu impaduriri'!$A$2:$A$1048576,$A18,'acorduri de mediu impaduriri'!$I$2:$I$1048576,"&lt;="&amp;DATE(2025,8,6),'acorduri de mediu impaduriri'!$J$2:$J$1048576,"&gt;"&amp;DATE(2025,8,6))
 +COUNTIFS('acorduri de mediu impaduriri'!$A$2:$A$1048576,$A18,'acorduri de mediu impaduriri'!$I$2:$I$1048576,"&lt;="&amp;DATE(2025,8,6),'acorduri de mediu impaduriri'!$K$2:$K$1048576,"&gt;"&amp;DATE(2025,8,6))
 +COUNTIFS('acorduri de mediu impaduriri'!$A$2:$A$1048576,$A18,'acorduri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impaduriri'!$A$2:$A$1048576,$A18,'acorduri de mediu impaduriri'!$I$2:$I$1048576,"&lt;="&amp;DATE(2025,8,6),'acorduri de mediu impaduriri'!$J$2:$J$1048576,"&gt;"&amp;DATE(2025,8,6))
  +SUMIFS('acorduri de mediu impaduriri'!$C$2:$C$1048576,'acorduri de mediu impaduriri'!$A$2:$A$1048576,$A18,'acorduri de mediu impaduriri'!$I$2:$I$1048576,"&lt;="&amp;DATE(2025,8,6),'acorduri de mediu impaduriri'!$K$2:$K$1048576,"&gt;"&amp;DATE(2025,8,6))
  +SUMIFS('acorduri de mediu impaduriri'!$C$2:$C$1048576,'acorduri de mediu impaduriri'!$A$2:$A$1048576,$A18,'acorduri de mediu impaduriri'!$I$2:$I$1048576,"&lt;="&amp;DATE(2025,8,6),'acorduri de mediu impaduriri'!$J$2:$J$1048576,"",'acorduri de mediu impaduriri'!$K$2:$K$1048576,"")
 ))</f>
        <v>1068.6634000000001</v>
      </c>
      <c r="S18" s="42">
        <f>IF(
  COUNTIFS('acorduri de mediu impaduriri'!$A$2:$A$1048576,$A18,'acorduri de mediu impaduriri'!$D$2:$D$1048576,"aprobat",'acorduri de mediu impaduriri'!$J$2:$J$1048576,"&lt;="&amp;DATE(2025,7,30))=0,
  "",
  SUMIFS('acorduri de mediu impaduriri'!$C$2:$C$1048576,'acorduri de mediu impaduriri'!$A$2:$A$1048576,$A18,'acorduri de mediu impaduriri'!$D$2:$D$1048576,"aprobat",'acorduri de mediu impaduriri'!$J$2:$J$1048576,"&lt;="&amp;DATE(2025,7,30))
)</f>
        <v>3160.1457</v>
      </c>
    </row>
    <row r="19" spans="1:19" ht="18" customHeight="1" x14ac:dyDescent="0.35">
      <c r="A19" s="24" t="str">
        <f>nomenclatoare!A19</f>
        <v>Galați</v>
      </c>
      <c r="B19" s="25"/>
      <c r="C19" s="26" t="str">
        <f>IF(
  COUNTIFS('acorduri de mediu impaduriri'!$A$2:$A$3002,$A19,'acorduri de mediu impaduriri'!$D$2:$D$3002,"aprobat",'acorduri de mediu impaduriri'!$J$2:$J$3002,"&lt;="&amp;DATE(VALUE(RIGHT(TRIM($B19),4)),VALUE(MID(TRIM($B19),4,2)),VALUE(LEFT(TRIM($B19),2))))=0,
  "",
  SUMIFS('acorduri de mediu impaduriri'!$C$2:$C$3002,'acorduri de mediu impaduriri'!$A$2:$A$3002,$A19,'acorduri de mediu impaduriri'!$D$2:$D$3002,"aprobat",'acorduri de mediu impaduriri'!$J$2:$J$3002,"&lt;="&amp;DATE(VALUE(RIGHT(TRIM($B19),4)),VALUE(MID(TRIM($B19),4,2)),VALUE(LEFT(TRIM($B19),2))))
)</f>
        <v/>
      </c>
      <c r="D19" s="26" t="str">
        <f>IF(
  COUNTIFS('acorduri de mediu impaduriri'!$A$2:$A$3002,$A19,'acorduri de mediu impaduriri'!$I$2:$I$3002,"&lt;="&amp;DATE(VALUE(RIGHT(TRIM($B19),4)),VALUE(MID(TRIM($B19),4,2)),VALUE(LEFT(TRIM($B19),2))),'acorduri de mediu impaduriri'!$J$2:$J$3002,"&gt;"&amp;DATE(VALUE(RIGHT(TRIM($B19),4)),VALUE(MID(TRIM($B19),4,2)),VALUE(LEFT(TRIM($B19),2))))
 +COUNTIFS('acorduri de mediu impaduriri'!$A$2:$A$3002,$A19,'acorduri de mediu impaduriri'!$I$2:$I$3002,"&lt;="&amp;DATE(VALUE(RIGHT(TRIM($B19),4)),VALUE(MID(TRIM($B19),4,2)),VALUE(LEFT(TRIM($B19),2))),'acorduri de mediu impaduriri'!$K$2:$K$3002,"&gt;"&amp;DATE(VALUE(RIGHT(TRIM($B19),4)),VALUE(MID(TRIM($B19),4,2)),VALUE(LEFT(TRIM($B19),2))))
 +COUNTIFS('acorduri de mediu impaduriri'!$A$2:$A$3002,$A19,'acorduri de mediu impaduriri'!$I$2:$I$3002,"&lt;="&amp;DATE(VALUE(RIGHT(TRIM($B19),4)),VALUE(MID(TRIM($B19),4,2)),VALUE(LEFT(TRIM($B19),2))),'acorduri de mediu impaduriri'!$J$2:$J$3002,"",'acorduri de mediu impaduriri'!$K$2:$K$3002,"")
 =0,
 "",
 MAX(0,
   SUMIFS('acorduri de mediu impaduriri'!$C$2:$C$3002,'acorduri de mediu impaduriri'!$A$2:$A$3002,$A19,'acorduri de mediu impaduriri'!$I$2:$I$3002,"&lt;="&amp;DATE(VALUE(RIGHT(TRIM($B19),4)),VALUE(MID(TRIM($B19),4,2)),VALUE(LEFT(TRIM($B19),2))),'acorduri de mediu impaduriri'!$J$2:$J$3002,"&gt;"&amp;DATE(VALUE(RIGHT(TRIM($B19),4)),VALUE(MID(TRIM($B19),4,2)),VALUE(LEFT(TRIM($B19),2))))
  +SUMIFS('acorduri de mediu impaduriri'!$C$2:$C$3002,'acorduri de mediu impaduriri'!$A$2:$A$3002,$A19,'acorduri de mediu impaduriri'!$I$2:$I$3002,"&lt;="&amp;DATE(VALUE(RIGHT(TRIM($B19),4)),VALUE(MID(TRIM($B19),4,2)),VALUE(LEFT(TRIM($B19),2))),'acorduri de mediu impaduriri'!$K$2:$K$3002,"&gt;"&amp;DATE(VALUE(RIGHT(TRIM($B19),4)),VALUE(MID(TRIM($B19),4,2)),VALUE(LEFT(TRIM($B19),2))))
  +SUMIFS('acorduri de mediu impaduriri'!$C$2:$C$3002,'acorduri de mediu impaduriri'!$A$2:$A$3002,$A19,'acorduri de mediu impaduriri'!$I$2:$I$3002,"&lt;="&amp;DATE(VALUE(RIGHT(TRIM($B19),4)),VALUE(MID(TRIM($B19),4,2)),VALUE(LEFT(TRIM($B19),2))),'acorduri de mediu impaduriri'!$J$2:$J$3002,"",'acorduri de mediu impaduriri'!$K$2:$K$3002,"")
 )
)</f>
        <v/>
      </c>
      <c r="E19" s="26" t="str">
        <f>IF(
  COUNTIFS('acorduri de mediu impaduriri'!$A$2:$A$1048576,$A19,'acorduri de mediu impaduriri'!$D$2:$D$1048576,"respins",'acorduri de mediu impaduriri'!$K$2:$K$1048576,"&lt;="&amp;DATE(VALUE(RIGHT(TRIM($B19),4)),VALUE(MID(TRIM($B19),4,2)),VALUE(LEFT(TRIM($B19),2))))=0,
  "",
  SUMIFS('acorduri de mediu impaduriri'!$C$2:$C$1048576,'acorduri de mediu impaduriri'!$A$2:$A$1048576,$A19,'acorduri de mediu impaduriri'!$D$2:$D$1048576,"respins",'acorduri de mediu impaduriri'!$K$2:$K$1048576,"&lt;="&amp;DATE(VALUE(RIGHT(TRIM($B19),4)),VALUE(MID(TRIM($B19),4,2)),VALUE(LEFT(TRIM($B19),2))))
)</f>
        <v/>
      </c>
      <c r="F19" s="27" t="str">
        <f>IF(
  COUNTIFS('acorduri de mediu impaduriri'!$A$2:$A$1048576,$A19,'acorduri de mediu impaduriri'!$D$2:$D$1048576,"aprobat",'acorduri de mediu impaduriri'!$H$2:$H$1048576,"&lt;&gt;")=0,
  "",
  ROUNDUP(AVERAGEIFS('acorduri de mediu impaduriri'!$H$2:$H$1048576,'acorduri de mediu impaduriri'!$A$2:$A$1048576,$A19,'acorduri de mediu impaduriri'!$D$2:$D$1048576,"aprobat",'acorduri de mediu impaduriri'!$H$2:$H$1048576,"&lt;&gt;"),0)
)</f>
        <v/>
      </c>
      <c r="G19" s="27" t="str">
        <f>IF(
  COUNTIFS('acorduri de mediu impaduriri'!$A$2:$A$1048576,$A19,'acorduri de mediu impaduriri'!$D$2:$D$1048576,"aprobat",'acorduri de mediu impaduriri'!$H$2:$H$1048576,"&lt;&gt;")=0,
  "",
  ROUNDUP(_xlfn.MINIFS('acorduri de mediu impaduriri'!$H$2:$H$1048576,'acorduri de mediu impaduriri'!$A$2:$A$1048576,$A19,'acorduri de mediu impaduriri'!$D$2:$D$1048576,"aprobat",'acorduri de mediu impaduriri'!$H$2:$H$1048576,"&lt;&gt;"),0)
)</f>
        <v/>
      </c>
      <c r="H19" s="27" t="str">
        <f>IF(
  COUNTIFS('acorduri de mediu impaduriri'!$A$2:$A$1048576,$A19,'acorduri de mediu impaduriri'!$D$2:$D$1048576,"aprobat",'acorduri de mediu impaduriri'!$H$2:$H$1048576,"&lt;&gt;")=0,
  "",
  ROUNDUP(_xlfn.MAXIFS('acorduri de mediu impaduriri'!$H$2:$H$1048576,'acorduri de mediu impaduriri'!$A$2:$A$1048576,$A19,'acorduri de mediu impaduriri'!$D$2:$D$1048576,"aprobat",'acorduri de mediu impaduriri'!$H$2:$H$1048576,"&lt;&gt;"),0)
)</f>
        <v/>
      </c>
      <c r="I19" s="28" t="str">
        <f>IF(
  COUNTIFS('acorduri de mediu impaduriri'!$A$2:$A$1048576,$A19,'acorduri de mediu impaduriri'!$D$2:$D$1048576,"aprobat",'acorduri de mediu impaduriri'!$J$2:$J$1048576,"&lt;="&amp;DATE(2023,12,31))=0,
  "",
  SUMIFS('acorduri de mediu impaduriri'!$C$2:$C$1048576,'acorduri de mediu impaduriri'!$A$2:$A$1048576,$A19,'acorduri de mediu impaduriri'!$D$2:$D$1048576,"aprobat",'acorduri de mediu impaduriri'!$J$2:$J$1048576,"&lt;="&amp;DATE(2023,12,31))
)</f>
        <v/>
      </c>
      <c r="J19" s="29" t="str">
        <f>IF(
  COUNTIFS('acorduri de mediu impaduriri'!$A$2:$A$1048576,$A19,'acorduri de mediu impaduriri'!$I$2:$I$1048576,"&lt;="&amp;DATE(2023,12,31),'acorduri de mediu impaduriri'!$J$2:$J$1048576,"&gt;"&amp;DATE(2023,12,31))
 +COUNTIFS('acorduri de mediu impaduriri'!$A$2:$A$1048576,$A19,'acorduri de mediu impaduriri'!$I$2:$I$1048576,"&lt;="&amp;DATE(2023,12,31),'acorduri de mediu impaduriri'!$K$2:$K$1048576,"&gt;"&amp;DATE(2023,12,31))
 +COUNTIFS('acorduri de mediu impaduriri'!$A$2:$A$1048576,$A19,'acorduri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impaduriri'!$A$2:$A$1048576,$A19,'acorduri de mediu impaduriri'!$I$2:$I$1048576,"&lt;="&amp;DATE(2023,12,31),'acorduri de mediu impaduriri'!$J$2:$J$1048576,"&gt;"&amp;DATE(2023,12,31))
  +SUMIFS('acorduri de mediu impaduriri'!$C$2:$C$1048576,'acorduri de mediu impaduriri'!$A$2:$A$1048576,$A19,'acorduri de mediu impaduriri'!$I$2:$I$1048576,"&lt;="&amp;DATE(2023,12,31),'acorduri de mediu impaduriri'!$K$2:$K$1048576,"&gt;"&amp;DATE(2023,12,31))
  +SUMIFS('acorduri de mediu impaduriri'!$C$2:$C$1048576,'acorduri de mediu impaduriri'!$A$2:$A$1048576,$A19,'acorduri de mediu impaduriri'!$I$2:$I$1048576,"&lt;="&amp;DATE(2023,12,31),'acorduri de mediu impaduriri'!$J$2:$J$1048576,"",'acorduri de mediu impaduriri'!$K$2:$K$1048576,"")
 ))</f>
        <v/>
      </c>
      <c r="K19" s="28" t="str">
        <f>IF(
  COUNTIFS('acorduri de mediu impaduriri'!$A$2:$A$1048576,$A19,'acorduri de mediu impaduriri'!$D$2:$D$1048576,"aprobat",'acorduri de mediu impaduriri'!$J$2:$J$1048576,"&lt;="&amp;DATE(2024,6,30))=0,
  "",
  SUMIFS('acorduri de mediu impaduriri'!$C$2:$C$1048576,'acorduri de mediu impaduriri'!$A$2:$A$1048576,$A19,'acorduri de mediu impaduriri'!$D$2:$D$1048576,"aprobat",'acorduri de mediu impaduriri'!$J$2:$J$1048576,"&lt;="&amp;DATE(2024,6,30))
)</f>
        <v/>
      </c>
      <c r="L19" s="29" t="str">
        <f>IF(
  COUNTIFS('acorduri de mediu impaduriri'!$A$2:$A$1048576,$A19,'acorduri de mediu impaduriri'!$I$2:$I$1048576,"&lt;="&amp;DATE(2024,6,30),'acorduri de mediu impaduriri'!$J$2:$J$1048576,"&gt;"&amp;DATE(2024,6,30))
 +COUNTIFS('acorduri de mediu impaduriri'!$A$2:$A$1048576,$A19,'acorduri de mediu impaduriri'!$I$2:$I$1048576,"&lt;="&amp;DATE(2024,6,30),'acorduri de mediu impaduriri'!$K$2:$K$1048576,"&gt;"&amp;DATE(2024,6,30))
 +COUNTIFS('acorduri de mediu impaduriri'!$A$2:$A$1048576,$A19,'acorduri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impaduriri'!$A$2:$A$1048576,$A19,'acorduri de mediu impaduriri'!$I$2:$I$1048576,"&lt;="&amp;DATE(2024,6,30),'acorduri de mediu impaduriri'!$J$2:$J$1048576,"&gt;"&amp;DATE(2024,6,30))
  +SUMIFS('acorduri de mediu impaduriri'!$C$2:$C$1048576,'acorduri de mediu impaduriri'!$A$2:$A$1048576,$A19,'acorduri de mediu impaduriri'!$I$2:$I$1048576,"&lt;="&amp;DATE(2024,6,30),'acorduri de mediu impaduriri'!$K$2:$K$1048576,"&gt;"&amp;DATE(2024,6,30))
  +SUMIFS('acorduri de mediu impaduriri'!$C$2:$C$1048576,'acorduri de mediu impaduriri'!$A$2:$A$1048576,$A19,'acorduri de mediu impaduriri'!$I$2:$I$1048576,"&lt;="&amp;DATE(2024,6,30),'acorduri de mediu impaduriri'!$J$2:$J$1048576,"",'acorduri de mediu impaduriri'!$K$2:$K$1048576,"")
 ))</f>
        <v/>
      </c>
      <c r="M19" s="28" t="str">
        <f>IF(
  COUNTIFS('acorduri de mediu impaduriri'!$A$2:$A$1048576,$A19,'acorduri de mediu impaduriri'!$D$2:$D$1048576,"aprobat",'acorduri de mediu impaduriri'!$J$2:$J$1048576,"&lt;="&amp;DATE(2024,12,31))=0,
  "",
  SUMIFS('acorduri de mediu impaduriri'!$C$2:$C$1048576,'acorduri de mediu impaduriri'!$A$2:$A$1048576,$A19,'acorduri de mediu impaduriri'!$D$2:$D$1048576,"aprobat",'acorduri de mediu impaduriri'!$J$2:$J$1048576,"&lt;="&amp;DATE(2024,12,31))
)</f>
        <v/>
      </c>
      <c r="N19" s="29" t="str">
        <f>IF(
  COUNTIFS('acorduri de mediu impaduriri'!$A$2:$A$1048576,$A19,'acorduri de mediu impaduriri'!$I$2:$I$1048576,"&lt;="&amp;DATE(2024,12,31),'acorduri de mediu impaduriri'!$J$2:$J$1048576,"&gt;"&amp;DATE(2024,12,31))
 +COUNTIFS('acorduri de mediu impaduriri'!$A$2:$A$1048576,$A19,'acorduri de mediu impaduriri'!$I$2:$I$1048576,"&lt;="&amp;DATE(2024,12,31),'acorduri de mediu impaduriri'!$K$2:$K$1048576,"&gt;"&amp;DATE(2024,12,31))
 +COUNTIFS('acorduri de mediu impaduriri'!$A$2:$A$1048576,$A19,'acorduri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impaduriri'!$A$2:$A$1048576,$A19,'acorduri de mediu impaduriri'!$I$2:$I$1048576,"&lt;="&amp;DATE(2024,12,31),'acorduri de mediu impaduriri'!$J$2:$J$1048576,"&gt;"&amp;DATE(2024,12,31))
  +SUMIFS('acorduri de mediu impaduriri'!$C$2:$C$1048576,'acorduri de mediu impaduriri'!$A$2:$A$1048576,$A19,'acorduri de mediu impaduriri'!$I$2:$I$1048576,"&lt;="&amp;DATE(2024,12,31),'acorduri de mediu impaduriri'!$K$2:$K$1048576,"&gt;"&amp;DATE(2024,12,31))
  +SUMIFS('acorduri de mediu impaduriri'!$C$2:$C$1048576,'acorduri de mediu impaduriri'!$A$2:$A$1048576,$A19,'acorduri de mediu impaduriri'!$I$2:$I$1048576,"&lt;="&amp;DATE(2024,12,31),'acorduri de mediu impaduriri'!$J$2:$J$1048576,"",'acorduri de mediu impaduriri'!$K$2:$K$1048576,"")
 ))</f>
        <v/>
      </c>
      <c r="O19" s="28" t="str">
        <f>IF(
  COUNTIFS('acorduri de mediu impaduriri'!$A$2:$A$1048576,$A19,'acorduri de mediu impaduriri'!$D$2:$D$1048576,"aprobat",'acorduri de mediu impaduriri'!$J$2:$J$1048576,"&lt;="&amp;DATE(2025,6,30))=0,
  "",
  SUMIFS('acorduri de mediu impaduriri'!$C$2:$C$1048576,'acorduri de mediu impaduriri'!$A$2:$A$1048576,$A19,'acorduri de mediu impaduriri'!$D$2:$D$1048576,"aprobat",'acorduri de mediu impaduriri'!$J$2:$J$1048576,"&lt;="&amp;DATE(2025,6,30))
)</f>
        <v/>
      </c>
      <c r="P19" s="29" t="str">
        <f>IF(
  COUNTIFS('acorduri de mediu impaduriri'!$A$2:$A$1048576,$A19,'acorduri de mediu impaduriri'!$I$2:$I$1048576,"&lt;="&amp;DATE(2025,6,30),'acorduri de mediu impaduriri'!$J$2:$J$1048576,"&gt;"&amp;DATE(2025,6,30))
 +COUNTIFS('acorduri de mediu impaduriri'!$A$2:$A$1048576,$A19,'acorduri de mediu impaduriri'!$I$2:$I$1048576,"&lt;="&amp;DATE(2025,6,30),'acorduri de mediu impaduriri'!$K$2:$K$1048576,"&gt;"&amp;DATE(2025,6,30))
 +COUNTIFS('acorduri de mediu impaduriri'!$A$2:$A$1048576,$A19,'acorduri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impaduriri'!$A$2:$A$1048576,$A19,'acorduri de mediu impaduriri'!$I$2:$I$1048576,"&lt;="&amp;DATE(2025,6,30),'acorduri de mediu impaduriri'!$J$2:$J$1048576,"&gt;"&amp;DATE(2025,6,30))
  +SUMIFS('acorduri de mediu impaduriri'!$C$2:$C$1048576,'acorduri de mediu impaduriri'!$A$2:$A$1048576,$A19,'acorduri de mediu impaduriri'!$I$2:$I$1048576,"&lt;="&amp;DATE(2025,6,30),'acorduri de mediu impaduriri'!$K$2:$K$1048576,"&gt;"&amp;DATE(2025,6,30))
  +SUMIFS('acorduri de mediu impaduriri'!$C$2:$C$1048576,'acorduri de mediu impaduriri'!$A$2:$A$1048576,$A19,'acorduri de mediu impaduriri'!$I$2:$I$1048576,"&lt;="&amp;DATE(2025,6,30),'acorduri de mediu impaduriri'!$J$2:$J$1048576,"",'acorduri de mediu impaduriri'!$K$2:$K$1048576,"")
 ))</f>
        <v/>
      </c>
      <c r="Q19" s="28" t="str">
        <f>IF(
  COUNTIFS('acorduri de mediu impaduriri'!$A$2:$A$1048576,$A19,'acorduri de mediu impaduriri'!$D$2:$D$1048576,"aprobat",'acorduri de mediu impaduriri'!$J$2:$J$1048576,"&lt;="&amp;DATE(2025,8,6))=0,
  "",
  SUMIFS('acorduri de mediu impaduriri'!$C$2:$C$1048576,'acorduri de mediu impaduriri'!$A$2:$A$1048576,$A19,'acorduri de mediu impaduriri'!$D$2:$D$1048576,"aprobat",'acorduri de mediu impaduriri'!$J$2:$J$1048576,"&lt;="&amp;DATE(2025,8,6))
)</f>
        <v/>
      </c>
      <c r="R19" s="29" t="str">
        <f>IF(
  COUNTIFS('acorduri de mediu impaduriri'!$A$2:$A$1048576,$A19,'acorduri de mediu impaduriri'!$I$2:$I$1048576,"&lt;="&amp;DATE(2025,8,6),'acorduri de mediu impaduriri'!$J$2:$J$1048576,"&gt;"&amp;DATE(2025,8,6))
 +COUNTIFS('acorduri de mediu impaduriri'!$A$2:$A$1048576,$A19,'acorduri de mediu impaduriri'!$I$2:$I$1048576,"&lt;="&amp;DATE(2025,8,6),'acorduri de mediu impaduriri'!$K$2:$K$1048576,"&gt;"&amp;DATE(2025,8,6))
 +COUNTIFS('acorduri de mediu impaduriri'!$A$2:$A$1048576,$A19,'acorduri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impaduriri'!$A$2:$A$1048576,$A19,'acorduri de mediu impaduriri'!$I$2:$I$1048576,"&lt;="&amp;DATE(2025,8,6),'acorduri de mediu impaduriri'!$J$2:$J$1048576,"&gt;"&amp;DATE(2025,8,6))
  +SUMIFS('acorduri de mediu impaduriri'!$C$2:$C$1048576,'acorduri de mediu impaduriri'!$A$2:$A$1048576,$A19,'acorduri de mediu impaduriri'!$I$2:$I$1048576,"&lt;="&amp;DATE(2025,8,6),'acorduri de mediu impaduriri'!$K$2:$K$1048576,"&gt;"&amp;DATE(2025,8,6))
  +SUMIFS('acorduri de mediu impaduriri'!$C$2:$C$1048576,'acorduri de mediu impaduriri'!$A$2:$A$1048576,$A19,'acorduri de mediu impaduriri'!$I$2:$I$1048576,"&lt;="&amp;DATE(2025,8,6),'acorduri de mediu impaduriri'!$J$2:$J$1048576,"",'acorduri de mediu impaduriri'!$K$2:$K$1048576,"")
 ))</f>
        <v/>
      </c>
      <c r="S19" s="42" t="str">
        <f>IF(
  COUNTIFS('acorduri de mediu impaduriri'!$A$2:$A$1048576,$A19,'acorduri de mediu impaduriri'!$D$2:$D$1048576,"aprobat",'acorduri de mediu impaduriri'!$J$2:$J$1048576,"&lt;="&amp;DATE(2025,7,30))=0,
  "",
  SUMIFS('acorduri de mediu impaduriri'!$C$2:$C$1048576,'acorduri de mediu impaduriri'!$A$2:$A$1048576,$A19,'acorduri de mediu impaduriri'!$D$2:$D$1048576,"aprobat",'acorduri de mediu impaduriri'!$J$2:$J$1048576,"&lt;="&amp;DATE(2025,7,30))
)</f>
        <v/>
      </c>
    </row>
    <row r="20" spans="1:19" ht="18" customHeight="1" x14ac:dyDescent="0.35">
      <c r="A20" s="24" t="str">
        <f>nomenclatoare!A20</f>
        <v>Giurgiu</v>
      </c>
      <c r="B20" s="25" t="s">
        <v>42</v>
      </c>
      <c r="C20" s="26">
        <f>IF(
  COUNTIFS('acorduri de mediu impaduriri'!$A$2:$A$3002,$A20,'acorduri de mediu impaduriri'!$D$2:$D$3002,"aprobat",'acorduri de mediu impaduriri'!$J$2:$J$3002,"&lt;="&amp;DATE(VALUE(RIGHT(TRIM($B20),4)),VALUE(MID(TRIM($B20),4,2)),VALUE(LEFT(TRIM($B20),2))))=0,
  "",
  SUMIFS('acorduri de mediu impaduriri'!$C$2:$C$3002,'acorduri de mediu impaduriri'!$A$2:$A$3002,$A20,'acorduri de mediu impaduriri'!$D$2:$D$3002,"aprobat",'acorduri de mediu impaduriri'!$J$2:$J$3002,"&lt;="&amp;DATE(VALUE(RIGHT(TRIM($B20),4)),VALUE(MID(TRIM($B20),4,2)),VALUE(LEFT(TRIM($B20),2))))
)</f>
        <v>355.7004</v>
      </c>
      <c r="D20" s="26">
        <f>IF(
  COUNTIFS('acorduri de mediu impaduriri'!$A$2:$A$3002,$A20,'acorduri de mediu impaduriri'!$I$2:$I$3002,"&lt;="&amp;DATE(VALUE(RIGHT(TRIM($B20),4)),VALUE(MID(TRIM($B20),4,2)),VALUE(LEFT(TRIM($B20),2))),'acorduri de mediu impaduriri'!$J$2:$J$3002,"&gt;"&amp;DATE(VALUE(RIGHT(TRIM($B20),4)),VALUE(MID(TRIM($B20),4,2)),VALUE(LEFT(TRIM($B20),2))))
 +COUNTIFS('acorduri de mediu impaduriri'!$A$2:$A$3002,$A20,'acorduri de mediu impaduriri'!$I$2:$I$3002,"&lt;="&amp;DATE(VALUE(RIGHT(TRIM($B20),4)),VALUE(MID(TRIM($B20),4,2)),VALUE(LEFT(TRIM($B20),2))),'acorduri de mediu impaduriri'!$K$2:$K$3002,"&gt;"&amp;DATE(VALUE(RIGHT(TRIM($B20),4)),VALUE(MID(TRIM($B20),4,2)),VALUE(LEFT(TRIM($B20),2))))
 +COUNTIFS('acorduri de mediu impaduriri'!$A$2:$A$3002,$A20,'acorduri de mediu impaduriri'!$I$2:$I$3002,"&lt;="&amp;DATE(VALUE(RIGHT(TRIM($B20),4)),VALUE(MID(TRIM($B20),4,2)),VALUE(LEFT(TRIM($B20),2))),'acorduri de mediu impaduriri'!$J$2:$J$3002,"",'acorduri de mediu impaduriri'!$K$2:$K$3002,"")
 =0,
 "",
 MAX(0,
   SUMIFS('acorduri de mediu impaduriri'!$C$2:$C$3002,'acorduri de mediu impaduriri'!$A$2:$A$3002,$A20,'acorduri de mediu impaduriri'!$I$2:$I$3002,"&lt;="&amp;DATE(VALUE(RIGHT(TRIM($B20),4)),VALUE(MID(TRIM($B20),4,2)),VALUE(LEFT(TRIM($B20),2))),'acorduri de mediu impaduriri'!$J$2:$J$3002,"&gt;"&amp;DATE(VALUE(RIGHT(TRIM($B20),4)),VALUE(MID(TRIM($B20),4,2)),VALUE(LEFT(TRIM($B20),2))))
  +SUMIFS('acorduri de mediu impaduriri'!$C$2:$C$3002,'acorduri de mediu impaduriri'!$A$2:$A$3002,$A20,'acorduri de mediu impaduriri'!$I$2:$I$3002,"&lt;="&amp;DATE(VALUE(RIGHT(TRIM($B20),4)),VALUE(MID(TRIM($B20),4,2)),VALUE(LEFT(TRIM($B20),2))),'acorduri de mediu impaduriri'!$K$2:$K$3002,"&gt;"&amp;DATE(VALUE(RIGHT(TRIM($B20),4)),VALUE(MID(TRIM($B20),4,2)),VALUE(LEFT(TRIM($B20),2))))
  +SUMIFS('acorduri de mediu impaduriri'!$C$2:$C$3002,'acorduri de mediu impaduriri'!$A$2:$A$3002,$A20,'acorduri de mediu impaduriri'!$I$2:$I$3002,"&lt;="&amp;DATE(VALUE(RIGHT(TRIM($B20),4)),VALUE(MID(TRIM($B20),4,2)),VALUE(LEFT(TRIM($B20),2))),'acorduri de mediu impaduriri'!$J$2:$J$3002,"",'acorduri de mediu impaduriri'!$K$2:$K$3002,"")
 )
)</f>
        <v>20.8538</v>
      </c>
      <c r="E20" s="26" t="str">
        <f>IF(
  COUNTIFS('acorduri de mediu impaduriri'!$A$2:$A$1048576,$A20,'acorduri de mediu impaduriri'!$D$2:$D$1048576,"respins",'acorduri de mediu impaduriri'!$K$2:$K$1048576,"&lt;="&amp;DATE(VALUE(RIGHT(TRIM($B20),4)),VALUE(MID(TRIM($B20),4,2)),VALUE(LEFT(TRIM($B20),2))))=0,
  "",
  SUMIFS('acorduri de mediu impaduriri'!$C$2:$C$1048576,'acorduri de mediu impaduriri'!$A$2:$A$1048576,$A20,'acorduri de mediu impaduriri'!$D$2:$D$1048576,"respins",'acorduri de mediu impaduriri'!$K$2:$K$1048576,"&lt;="&amp;DATE(VALUE(RIGHT(TRIM($B20),4)),VALUE(MID(TRIM($B20),4,2)),VALUE(LEFT(TRIM($B20),2))))
)</f>
        <v/>
      </c>
      <c r="F20" s="27">
        <f>IF(
  COUNTIFS('acorduri de mediu impaduriri'!$A$2:$A$1048576,$A20,'acorduri de mediu impaduriri'!$D$2:$D$1048576,"aprobat",'acorduri de mediu impaduriri'!$H$2:$H$1048576,"&lt;&gt;")=0,
  "",
  ROUNDUP(AVERAGEIFS('acorduri de mediu impaduriri'!$H$2:$H$1048576,'acorduri de mediu impaduriri'!$A$2:$A$1048576,$A20,'acorduri de mediu impaduriri'!$D$2:$D$1048576,"aprobat",'acorduri de mediu impaduriri'!$H$2:$H$1048576,"&lt;&gt;"),0)
)</f>
        <v>134</v>
      </c>
      <c r="G20" s="27">
        <f>IF(
  COUNTIFS('acorduri de mediu impaduriri'!$A$2:$A$1048576,$A20,'acorduri de mediu impaduriri'!$D$2:$D$1048576,"aprobat",'acorduri de mediu impaduriri'!$H$2:$H$1048576,"&lt;&gt;")=0,
  "",
  ROUNDUP(_xlfn.MINIFS('acorduri de mediu impaduriri'!$H$2:$H$1048576,'acorduri de mediu impaduriri'!$A$2:$A$1048576,$A20,'acorduri de mediu impaduriri'!$D$2:$D$1048576,"aprobat",'acorduri de mediu impaduriri'!$H$2:$H$1048576,"&lt;&gt;"),0)
)</f>
        <v>45</v>
      </c>
      <c r="H20" s="27">
        <f>IF(
  COUNTIFS('acorduri de mediu impaduriri'!$A$2:$A$1048576,$A20,'acorduri de mediu impaduriri'!$D$2:$D$1048576,"aprobat",'acorduri de mediu impaduriri'!$H$2:$H$1048576,"&lt;&gt;")=0,
  "",
  ROUNDUP(_xlfn.MAXIFS('acorduri de mediu impaduriri'!$H$2:$H$1048576,'acorduri de mediu impaduriri'!$A$2:$A$1048576,$A20,'acorduri de mediu impaduriri'!$D$2:$D$1048576,"aprobat",'acorduri de mediu impaduriri'!$H$2:$H$1048576,"&lt;&gt;"),0)
)</f>
        <v>711</v>
      </c>
      <c r="I20" s="28">
        <f>IF(
  COUNTIFS('acorduri de mediu impaduriri'!$A$2:$A$1048576,$A20,'acorduri de mediu impaduriri'!$D$2:$D$1048576,"aprobat",'acorduri de mediu impaduriri'!$J$2:$J$1048576,"&lt;="&amp;DATE(2023,12,31))=0,
  "",
  SUMIFS('acorduri de mediu impaduriri'!$C$2:$C$1048576,'acorduri de mediu impaduriri'!$A$2:$A$1048576,$A20,'acorduri de mediu impaduriri'!$D$2:$D$1048576,"aprobat",'acorduri de mediu impaduriri'!$J$2:$J$1048576,"&lt;="&amp;DATE(2023,12,31))
)</f>
        <v>8.2716999999999992</v>
      </c>
      <c r="J20" s="29">
        <f>IF(
  COUNTIFS('acorduri de mediu impaduriri'!$A$2:$A$1048576,$A20,'acorduri de mediu impaduriri'!$I$2:$I$1048576,"&lt;="&amp;DATE(2023,12,31),'acorduri de mediu impaduriri'!$J$2:$J$1048576,"&gt;"&amp;DATE(2023,12,31))
 +COUNTIFS('acorduri de mediu impaduriri'!$A$2:$A$1048576,$A20,'acorduri de mediu impaduriri'!$I$2:$I$1048576,"&lt;="&amp;DATE(2023,12,31),'acorduri de mediu impaduriri'!$K$2:$K$1048576,"&gt;"&amp;DATE(2023,12,31))
 +COUNTIFS('acorduri de mediu impaduriri'!$A$2:$A$1048576,$A20,'acorduri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impaduriri'!$A$2:$A$1048576,$A20,'acorduri de mediu impaduriri'!$I$2:$I$1048576,"&lt;="&amp;DATE(2023,12,31),'acorduri de mediu impaduriri'!$J$2:$J$1048576,"&gt;"&amp;DATE(2023,12,31))
  +SUMIFS('acorduri de mediu impaduriri'!$C$2:$C$1048576,'acorduri de mediu impaduriri'!$A$2:$A$1048576,$A20,'acorduri de mediu impaduriri'!$I$2:$I$1048576,"&lt;="&amp;DATE(2023,12,31),'acorduri de mediu impaduriri'!$K$2:$K$1048576,"&gt;"&amp;DATE(2023,12,31))
  +SUMIFS('acorduri de mediu impaduriri'!$C$2:$C$1048576,'acorduri de mediu impaduriri'!$A$2:$A$1048576,$A20,'acorduri de mediu impaduriri'!$I$2:$I$1048576,"&lt;="&amp;DATE(2023,12,31),'acorduri de mediu impaduriri'!$J$2:$J$1048576,"",'acorduri de mediu impaduriri'!$K$2:$K$1048576,"")
 ))</f>
        <v>37.56</v>
      </c>
      <c r="K20" s="28">
        <f>IF(
  COUNTIFS('acorduri de mediu impaduriri'!$A$2:$A$1048576,$A20,'acorduri de mediu impaduriri'!$D$2:$D$1048576,"aprobat",'acorduri de mediu impaduriri'!$J$2:$J$1048576,"&lt;="&amp;DATE(2024,6,30))=0,
  "",
  SUMIFS('acorduri de mediu impaduriri'!$C$2:$C$1048576,'acorduri de mediu impaduriri'!$A$2:$A$1048576,$A20,'acorduri de mediu impaduriri'!$D$2:$D$1048576,"aprobat",'acorduri de mediu impaduriri'!$J$2:$J$1048576,"&lt;="&amp;DATE(2024,6,30))
)</f>
        <v>8.2716999999999992</v>
      </c>
      <c r="L20" s="29">
        <f>IF(
  COUNTIFS('acorduri de mediu impaduriri'!$A$2:$A$1048576,$A20,'acorduri de mediu impaduriri'!$I$2:$I$1048576,"&lt;="&amp;DATE(2024,6,30),'acorduri de mediu impaduriri'!$J$2:$J$1048576,"&gt;"&amp;DATE(2024,6,30))
 +COUNTIFS('acorduri de mediu impaduriri'!$A$2:$A$1048576,$A20,'acorduri de mediu impaduriri'!$I$2:$I$1048576,"&lt;="&amp;DATE(2024,6,30),'acorduri de mediu impaduriri'!$K$2:$K$1048576,"&gt;"&amp;DATE(2024,6,30))
 +COUNTIFS('acorduri de mediu impaduriri'!$A$2:$A$1048576,$A20,'acorduri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impaduriri'!$A$2:$A$1048576,$A20,'acorduri de mediu impaduriri'!$I$2:$I$1048576,"&lt;="&amp;DATE(2024,6,30),'acorduri de mediu impaduriri'!$J$2:$J$1048576,"&gt;"&amp;DATE(2024,6,30))
  +SUMIFS('acorduri de mediu impaduriri'!$C$2:$C$1048576,'acorduri de mediu impaduriri'!$A$2:$A$1048576,$A20,'acorduri de mediu impaduriri'!$I$2:$I$1048576,"&lt;="&amp;DATE(2024,6,30),'acorduri de mediu impaduriri'!$K$2:$K$1048576,"&gt;"&amp;DATE(2024,6,30))
  +SUMIFS('acorduri de mediu impaduriri'!$C$2:$C$1048576,'acorduri de mediu impaduriri'!$A$2:$A$1048576,$A20,'acorduri de mediu impaduriri'!$I$2:$I$1048576,"&lt;="&amp;DATE(2024,6,30),'acorduri de mediu impaduriri'!$J$2:$J$1048576,"",'acorduri de mediu impaduriri'!$K$2:$K$1048576,"")
 ))</f>
        <v>39.230000000000004</v>
      </c>
      <c r="M20" s="28">
        <f>IF(
  COUNTIFS('acorduri de mediu impaduriri'!$A$2:$A$1048576,$A20,'acorduri de mediu impaduriri'!$D$2:$D$1048576,"aprobat",'acorduri de mediu impaduriri'!$J$2:$J$1048576,"&lt;="&amp;DATE(2024,12,31))=0,
  "",
  SUMIFS('acorduri de mediu impaduriri'!$C$2:$C$1048576,'acorduri de mediu impaduriri'!$A$2:$A$1048576,$A20,'acorduri de mediu impaduriri'!$D$2:$D$1048576,"aprobat",'acorduri de mediu impaduriri'!$J$2:$J$1048576,"&lt;="&amp;DATE(2024,12,31))
)</f>
        <v>18.861699999999999</v>
      </c>
      <c r="N20" s="29">
        <f>IF(
  COUNTIFS('acorduri de mediu impaduriri'!$A$2:$A$1048576,$A20,'acorduri de mediu impaduriri'!$I$2:$I$1048576,"&lt;="&amp;DATE(2024,12,31),'acorduri de mediu impaduriri'!$J$2:$J$1048576,"&gt;"&amp;DATE(2024,12,31))
 +COUNTIFS('acorduri de mediu impaduriri'!$A$2:$A$1048576,$A20,'acorduri de mediu impaduriri'!$I$2:$I$1048576,"&lt;="&amp;DATE(2024,12,31),'acorduri de mediu impaduriri'!$K$2:$K$1048576,"&gt;"&amp;DATE(2024,12,31))
 +COUNTIFS('acorduri de mediu impaduriri'!$A$2:$A$1048576,$A20,'acorduri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impaduriri'!$A$2:$A$1048576,$A20,'acorduri de mediu impaduriri'!$I$2:$I$1048576,"&lt;="&amp;DATE(2024,12,31),'acorduri de mediu impaduriri'!$J$2:$J$1048576,"&gt;"&amp;DATE(2024,12,31))
  +SUMIFS('acorduri de mediu impaduriri'!$C$2:$C$1048576,'acorduri de mediu impaduriri'!$A$2:$A$1048576,$A20,'acorduri de mediu impaduriri'!$I$2:$I$1048576,"&lt;="&amp;DATE(2024,12,31),'acorduri de mediu impaduriri'!$K$2:$K$1048576,"&gt;"&amp;DATE(2024,12,31))
  +SUMIFS('acorduri de mediu impaduriri'!$C$2:$C$1048576,'acorduri de mediu impaduriri'!$A$2:$A$1048576,$A20,'acorduri de mediu impaduriri'!$I$2:$I$1048576,"&lt;="&amp;DATE(2024,12,31),'acorduri de mediu impaduriri'!$J$2:$J$1048576,"",'acorduri de mediu impaduriri'!$K$2:$K$1048576,"")
 ))</f>
        <v>37.56</v>
      </c>
      <c r="O20" s="28">
        <f>IF(
  COUNTIFS('acorduri de mediu impaduriri'!$A$2:$A$1048576,$A20,'acorduri de mediu impaduriri'!$D$2:$D$1048576,"aprobat",'acorduri de mediu impaduriri'!$J$2:$J$1048576,"&lt;="&amp;DATE(2025,6,30))=0,
  "",
  SUMIFS('acorduri de mediu impaduriri'!$C$2:$C$1048576,'acorduri de mediu impaduriri'!$A$2:$A$1048576,$A20,'acorduri de mediu impaduriri'!$D$2:$D$1048576,"aprobat",'acorduri de mediu impaduriri'!$J$2:$J$1048576,"&lt;="&amp;DATE(2025,6,30))
)</f>
        <v>355.7004</v>
      </c>
      <c r="P20" s="29">
        <f>IF(
  COUNTIFS('acorduri de mediu impaduriri'!$A$2:$A$1048576,$A20,'acorduri de mediu impaduriri'!$I$2:$I$1048576,"&lt;="&amp;DATE(2025,6,30),'acorduri de mediu impaduriri'!$J$2:$J$1048576,"&gt;"&amp;DATE(2025,6,30))
 +COUNTIFS('acorduri de mediu impaduriri'!$A$2:$A$1048576,$A20,'acorduri de mediu impaduriri'!$I$2:$I$1048576,"&lt;="&amp;DATE(2025,6,30),'acorduri de mediu impaduriri'!$K$2:$K$1048576,"&gt;"&amp;DATE(2025,6,30))
 +COUNTIFS('acorduri de mediu impaduriri'!$A$2:$A$1048576,$A20,'acorduri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impaduriri'!$A$2:$A$1048576,$A20,'acorduri de mediu impaduriri'!$I$2:$I$1048576,"&lt;="&amp;DATE(2025,6,30),'acorduri de mediu impaduriri'!$J$2:$J$1048576,"&gt;"&amp;DATE(2025,6,30))
  +SUMIFS('acorduri de mediu impaduriri'!$C$2:$C$1048576,'acorduri de mediu impaduriri'!$A$2:$A$1048576,$A20,'acorduri de mediu impaduriri'!$I$2:$I$1048576,"&lt;="&amp;DATE(2025,6,30),'acorduri de mediu impaduriri'!$K$2:$K$1048576,"&gt;"&amp;DATE(2025,6,30))
  +SUMIFS('acorduri de mediu impaduriri'!$C$2:$C$1048576,'acorduri de mediu impaduriri'!$A$2:$A$1048576,$A20,'acorduri de mediu impaduriri'!$I$2:$I$1048576,"&lt;="&amp;DATE(2025,6,30),'acorduri de mediu impaduriri'!$J$2:$J$1048576,"",'acorduri de mediu impaduriri'!$K$2:$K$1048576,"")
 ))</f>
        <v>14.407799999999998</v>
      </c>
      <c r="Q20" s="28">
        <f>IF(
  COUNTIFS('acorduri de mediu impaduriri'!$A$2:$A$1048576,$A20,'acorduri de mediu impaduriri'!$D$2:$D$1048576,"aprobat",'acorduri de mediu impaduriri'!$J$2:$J$1048576,"&lt;="&amp;DATE(2025,8,6))=0,
  "",
  SUMIFS('acorduri de mediu impaduriri'!$C$2:$C$1048576,'acorduri de mediu impaduriri'!$A$2:$A$1048576,$A20,'acorduri de mediu impaduriri'!$D$2:$D$1048576,"aprobat",'acorduri de mediu impaduriri'!$J$2:$J$1048576,"&lt;="&amp;DATE(2025,8,6))
)</f>
        <v>355.7004</v>
      </c>
      <c r="R20" s="29">
        <f>IF(
  COUNTIFS('acorduri de mediu impaduriri'!$A$2:$A$1048576,$A20,'acorduri de mediu impaduriri'!$I$2:$I$1048576,"&lt;="&amp;DATE(2025,8,6),'acorduri de mediu impaduriri'!$J$2:$J$1048576,"&gt;"&amp;DATE(2025,8,6))
 +COUNTIFS('acorduri de mediu impaduriri'!$A$2:$A$1048576,$A20,'acorduri de mediu impaduriri'!$I$2:$I$1048576,"&lt;="&amp;DATE(2025,8,6),'acorduri de mediu impaduriri'!$K$2:$K$1048576,"&gt;"&amp;DATE(2025,8,6))
 +COUNTIFS('acorduri de mediu impaduriri'!$A$2:$A$1048576,$A20,'acorduri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impaduriri'!$A$2:$A$1048576,$A20,'acorduri de mediu impaduriri'!$I$2:$I$1048576,"&lt;="&amp;DATE(2025,8,6),'acorduri de mediu impaduriri'!$J$2:$J$1048576,"&gt;"&amp;DATE(2025,8,6))
  +SUMIFS('acorduri de mediu impaduriri'!$C$2:$C$1048576,'acorduri de mediu impaduriri'!$A$2:$A$1048576,$A20,'acorduri de mediu impaduriri'!$I$2:$I$1048576,"&lt;="&amp;DATE(2025,8,6),'acorduri de mediu impaduriri'!$K$2:$K$1048576,"&gt;"&amp;DATE(2025,8,6))
  +SUMIFS('acorduri de mediu impaduriri'!$C$2:$C$1048576,'acorduri de mediu impaduriri'!$A$2:$A$1048576,$A20,'acorduri de mediu impaduriri'!$I$2:$I$1048576,"&lt;="&amp;DATE(2025,8,6),'acorduri de mediu impaduriri'!$J$2:$J$1048576,"",'acorduri de mediu impaduriri'!$K$2:$K$1048576,"")
 ))</f>
        <v>20.8538</v>
      </c>
      <c r="S20" s="42">
        <f>IF(
  COUNTIFS('acorduri de mediu impaduriri'!$A$2:$A$1048576,$A20,'acorduri de mediu impaduriri'!$D$2:$D$1048576,"aprobat",'acorduri de mediu impaduriri'!$J$2:$J$1048576,"&lt;="&amp;DATE(2025,7,30))=0,
  "",
  SUMIFS('acorduri de mediu impaduriri'!$C$2:$C$1048576,'acorduri de mediu impaduriri'!$A$2:$A$1048576,$A20,'acorduri de mediu impaduriri'!$D$2:$D$1048576,"aprobat",'acorduri de mediu impaduriri'!$J$2:$J$1048576,"&lt;="&amp;DATE(2025,7,30))
)</f>
        <v>355.7004</v>
      </c>
    </row>
    <row r="21" spans="1:19" ht="18" customHeight="1" x14ac:dyDescent="0.35">
      <c r="A21" s="24" t="str">
        <f>nomenclatoare!A21</f>
        <v>Gorj</v>
      </c>
      <c r="B21" s="25"/>
      <c r="C21" s="26" t="str">
        <f>IF(
  COUNTIFS('acorduri de mediu impaduriri'!$A$2:$A$3002,$A21,'acorduri de mediu impaduriri'!$D$2:$D$3002,"aprobat",'acorduri de mediu impaduriri'!$J$2:$J$3002,"&lt;="&amp;DATE(VALUE(RIGHT(TRIM($B21),4)),VALUE(MID(TRIM($B21),4,2)),VALUE(LEFT(TRIM($B21),2))))=0,
  "",
  SUMIFS('acorduri de mediu impaduriri'!$C$2:$C$3002,'acorduri de mediu impaduriri'!$A$2:$A$3002,$A21,'acorduri de mediu impaduriri'!$D$2:$D$3002,"aprobat",'acorduri de mediu impaduriri'!$J$2:$J$3002,"&lt;="&amp;DATE(VALUE(RIGHT(TRIM($B21),4)),VALUE(MID(TRIM($B21),4,2)),VALUE(LEFT(TRIM($B21),2))))
)</f>
        <v/>
      </c>
      <c r="D21" s="26" t="str">
        <f>IF(
  COUNTIFS('acorduri de mediu impaduriri'!$A$2:$A$3002,$A21,'acorduri de mediu impaduriri'!$I$2:$I$3002,"&lt;="&amp;DATE(VALUE(RIGHT(TRIM($B21),4)),VALUE(MID(TRIM($B21),4,2)),VALUE(LEFT(TRIM($B21),2))),'acorduri de mediu impaduriri'!$J$2:$J$3002,"&gt;"&amp;DATE(VALUE(RIGHT(TRIM($B21),4)),VALUE(MID(TRIM($B21),4,2)),VALUE(LEFT(TRIM($B21),2))))
 +COUNTIFS('acorduri de mediu impaduriri'!$A$2:$A$3002,$A21,'acorduri de mediu impaduriri'!$I$2:$I$3002,"&lt;="&amp;DATE(VALUE(RIGHT(TRIM($B21),4)),VALUE(MID(TRIM($B21),4,2)),VALUE(LEFT(TRIM($B21),2))),'acorduri de mediu impaduriri'!$K$2:$K$3002,"&gt;"&amp;DATE(VALUE(RIGHT(TRIM($B21),4)),VALUE(MID(TRIM($B21),4,2)),VALUE(LEFT(TRIM($B21),2))))
 +COUNTIFS('acorduri de mediu impaduriri'!$A$2:$A$3002,$A21,'acorduri de mediu impaduriri'!$I$2:$I$3002,"&lt;="&amp;DATE(VALUE(RIGHT(TRIM($B21),4)),VALUE(MID(TRIM($B21),4,2)),VALUE(LEFT(TRIM($B21),2))),'acorduri de mediu impaduriri'!$J$2:$J$3002,"",'acorduri de mediu impaduriri'!$K$2:$K$3002,"")
 =0,
 "",
 MAX(0,
   SUMIFS('acorduri de mediu impaduriri'!$C$2:$C$3002,'acorduri de mediu impaduriri'!$A$2:$A$3002,$A21,'acorduri de mediu impaduriri'!$I$2:$I$3002,"&lt;="&amp;DATE(VALUE(RIGHT(TRIM($B21),4)),VALUE(MID(TRIM($B21),4,2)),VALUE(LEFT(TRIM($B21),2))),'acorduri de mediu impaduriri'!$J$2:$J$3002,"&gt;"&amp;DATE(VALUE(RIGHT(TRIM($B21),4)),VALUE(MID(TRIM($B21),4,2)),VALUE(LEFT(TRIM($B21),2))))
  +SUMIFS('acorduri de mediu impaduriri'!$C$2:$C$3002,'acorduri de mediu impaduriri'!$A$2:$A$3002,$A21,'acorduri de mediu impaduriri'!$I$2:$I$3002,"&lt;="&amp;DATE(VALUE(RIGHT(TRIM($B21),4)),VALUE(MID(TRIM($B21),4,2)),VALUE(LEFT(TRIM($B21),2))),'acorduri de mediu impaduriri'!$K$2:$K$3002,"&gt;"&amp;DATE(VALUE(RIGHT(TRIM($B21),4)),VALUE(MID(TRIM($B21),4,2)),VALUE(LEFT(TRIM($B21),2))))
  +SUMIFS('acorduri de mediu impaduriri'!$C$2:$C$3002,'acorduri de mediu impaduriri'!$A$2:$A$3002,$A21,'acorduri de mediu impaduriri'!$I$2:$I$3002,"&lt;="&amp;DATE(VALUE(RIGHT(TRIM($B21),4)),VALUE(MID(TRIM($B21),4,2)),VALUE(LEFT(TRIM($B21),2))),'acorduri de mediu impaduriri'!$J$2:$J$3002,"",'acorduri de mediu impaduriri'!$K$2:$K$3002,"")
 )
)</f>
        <v/>
      </c>
      <c r="E21" s="26" t="str">
        <f>IF(
  COUNTIFS('acorduri de mediu impaduriri'!$A$2:$A$1048576,$A21,'acorduri de mediu impaduriri'!$D$2:$D$1048576,"respins",'acorduri de mediu impaduriri'!$K$2:$K$1048576,"&lt;="&amp;DATE(VALUE(RIGHT(TRIM($B21),4)),VALUE(MID(TRIM($B21),4,2)),VALUE(LEFT(TRIM($B21),2))))=0,
  "",
  SUMIFS('acorduri de mediu impaduriri'!$C$2:$C$1048576,'acorduri de mediu impaduriri'!$A$2:$A$1048576,$A21,'acorduri de mediu impaduriri'!$D$2:$D$1048576,"respins",'acorduri de mediu impaduriri'!$K$2:$K$1048576,"&lt;="&amp;DATE(VALUE(RIGHT(TRIM($B21),4)),VALUE(MID(TRIM($B21),4,2)),VALUE(LEFT(TRIM($B21),2))))
)</f>
        <v/>
      </c>
      <c r="F21" s="27" t="str">
        <f>IF(
  COUNTIFS('acorduri de mediu impaduriri'!$A$2:$A$1048576,$A21,'acorduri de mediu impaduriri'!$D$2:$D$1048576,"aprobat",'acorduri de mediu impaduriri'!$H$2:$H$1048576,"&lt;&gt;")=0,
  "",
  ROUNDUP(AVERAGEIFS('acorduri de mediu impaduriri'!$H$2:$H$1048576,'acorduri de mediu impaduriri'!$A$2:$A$1048576,$A21,'acorduri de mediu impaduriri'!$D$2:$D$1048576,"aprobat",'acorduri de mediu impaduriri'!$H$2:$H$1048576,"&lt;&gt;"),0)
)</f>
        <v/>
      </c>
      <c r="G21" s="27" t="str">
        <f>IF(
  COUNTIFS('acorduri de mediu impaduriri'!$A$2:$A$1048576,$A21,'acorduri de mediu impaduriri'!$D$2:$D$1048576,"aprobat",'acorduri de mediu impaduriri'!$H$2:$H$1048576,"&lt;&gt;")=0,
  "",
  ROUNDUP(_xlfn.MINIFS('acorduri de mediu impaduriri'!$H$2:$H$1048576,'acorduri de mediu impaduriri'!$A$2:$A$1048576,$A21,'acorduri de mediu impaduriri'!$D$2:$D$1048576,"aprobat",'acorduri de mediu impaduriri'!$H$2:$H$1048576,"&lt;&gt;"),0)
)</f>
        <v/>
      </c>
      <c r="H21" s="27" t="str">
        <f>IF(
  COUNTIFS('acorduri de mediu impaduriri'!$A$2:$A$1048576,$A21,'acorduri de mediu impaduriri'!$D$2:$D$1048576,"aprobat",'acorduri de mediu impaduriri'!$H$2:$H$1048576,"&lt;&gt;")=0,
  "",
  ROUNDUP(_xlfn.MAXIFS('acorduri de mediu impaduriri'!$H$2:$H$1048576,'acorduri de mediu impaduriri'!$A$2:$A$1048576,$A21,'acorduri de mediu impaduriri'!$D$2:$D$1048576,"aprobat",'acorduri de mediu impaduriri'!$H$2:$H$1048576,"&lt;&gt;"),0)
)</f>
        <v/>
      </c>
      <c r="I21" s="28" t="str">
        <f>IF(
  COUNTIFS('acorduri de mediu impaduriri'!$A$2:$A$1048576,$A21,'acorduri de mediu impaduriri'!$D$2:$D$1048576,"aprobat",'acorduri de mediu impaduriri'!$J$2:$J$1048576,"&lt;="&amp;DATE(2023,12,31))=0,
  "",
  SUMIFS('acorduri de mediu impaduriri'!$C$2:$C$1048576,'acorduri de mediu impaduriri'!$A$2:$A$1048576,$A21,'acorduri de mediu impaduriri'!$D$2:$D$1048576,"aprobat",'acorduri de mediu impaduriri'!$J$2:$J$1048576,"&lt;="&amp;DATE(2023,12,31))
)</f>
        <v/>
      </c>
      <c r="J21" s="29" t="str">
        <f>IF(
  COUNTIFS('acorduri de mediu impaduriri'!$A$2:$A$1048576,$A21,'acorduri de mediu impaduriri'!$I$2:$I$1048576,"&lt;="&amp;DATE(2023,12,31),'acorduri de mediu impaduriri'!$J$2:$J$1048576,"&gt;"&amp;DATE(2023,12,31))
 +COUNTIFS('acorduri de mediu impaduriri'!$A$2:$A$1048576,$A21,'acorduri de mediu impaduriri'!$I$2:$I$1048576,"&lt;="&amp;DATE(2023,12,31),'acorduri de mediu impaduriri'!$K$2:$K$1048576,"&gt;"&amp;DATE(2023,12,31))
 +COUNTIFS('acorduri de mediu impaduriri'!$A$2:$A$1048576,$A21,'acorduri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impaduriri'!$A$2:$A$1048576,$A21,'acorduri de mediu impaduriri'!$I$2:$I$1048576,"&lt;="&amp;DATE(2023,12,31),'acorduri de mediu impaduriri'!$J$2:$J$1048576,"&gt;"&amp;DATE(2023,12,31))
  +SUMIFS('acorduri de mediu impaduriri'!$C$2:$C$1048576,'acorduri de mediu impaduriri'!$A$2:$A$1048576,$A21,'acorduri de mediu impaduriri'!$I$2:$I$1048576,"&lt;="&amp;DATE(2023,12,31),'acorduri de mediu impaduriri'!$K$2:$K$1048576,"&gt;"&amp;DATE(2023,12,31))
  +SUMIFS('acorduri de mediu impaduriri'!$C$2:$C$1048576,'acorduri de mediu impaduriri'!$A$2:$A$1048576,$A21,'acorduri de mediu impaduriri'!$I$2:$I$1048576,"&lt;="&amp;DATE(2023,12,31),'acorduri de mediu impaduriri'!$J$2:$J$1048576,"",'acorduri de mediu impaduriri'!$K$2:$K$1048576,"")
 ))</f>
        <v/>
      </c>
      <c r="K21" s="28" t="str">
        <f>IF(
  COUNTIFS('acorduri de mediu impaduriri'!$A$2:$A$1048576,$A21,'acorduri de mediu impaduriri'!$D$2:$D$1048576,"aprobat",'acorduri de mediu impaduriri'!$J$2:$J$1048576,"&lt;="&amp;DATE(2024,6,30))=0,
  "",
  SUMIFS('acorduri de mediu impaduriri'!$C$2:$C$1048576,'acorduri de mediu impaduriri'!$A$2:$A$1048576,$A21,'acorduri de mediu impaduriri'!$D$2:$D$1048576,"aprobat",'acorduri de mediu impaduriri'!$J$2:$J$1048576,"&lt;="&amp;DATE(2024,6,30))
)</f>
        <v/>
      </c>
      <c r="L21" s="29" t="str">
        <f>IF(
  COUNTIFS('acorduri de mediu impaduriri'!$A$2:$A$1048576,$A21,'acorduri de mediu impaduriri'!$I$2:$I$1048576,"&lt;="&amp;DATE(2024,6,30),'acorduri de mediu impaduriri'!$J$2:$J$1048576,"&gt;"&amp;DATE(2024,6,30))
 +COUNTIFS('acorduri de mediu impaduriri'!$A$2:$A$1048576,$A21,'acorduri de mediu impaduriri'!$I$2:$I$1048576,"&lt;="&amp;DATE(2024,6,30),'acorduri de mediu impaduriri'!$K$2:$K$1048576,"&gt;"&amp;DATE(2024,6,30))
 +COUNTIFS('acorduri de mediu impaduriri'!$A$2:$A$1048576,$A21,'acorduri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impaduriri'!$A$2:$A$1048576,$A21,'acorduri de mediu impaduriri'!$I$2:$I$1048576,"&lt;="&amp;DATE(2024,6,30),'acorduri de mediu impaduriri'!$J$2:$J$1048576,"&gt;"&amp;DATE(2024,6,30))
  +SUMIFS('acorduri de mediu impaduriri'!$C$2:$C$1048576,'acorduri de mediu impaduriri'!$A$2:$A$1048576,$A21,'acorduri de mediu impaduriri'!$I$2:$I$1048576,"&lt;="&amp;DATE(2024,6,30),'acorduri de mediu impaduriri'!$K$2:$K$1048576,"&gt;"&amp;DATE(2024,6,30))
  +SUMIFS('acorduri de mediu impaduriri'!$C$2:$C$1048576,'acorduri de mediu impaduriri'!$A$2:$A$1048576,$A21,'acorduri de mediu impaduriri'!$I$2:$I$1048576,"&lt;="&amp;DATE(2024,6,30),'acorduri de mediu impaduriri'!$J$2:$J$1048576,"",'acorduri de mediu impaduriri'!$K$2:$K$1048576,"")
 ))</f>
        <v/>
      </c>
      <c r="M21" s="28" t="str">
        <f>IF(
  COUNTIFS('acorduri de mediu impaduriri'!$A$2:$A$1048576,$A21,'acorduri de mediu impaduriri'!$D$2:$D$1048576,"aprobat",'acorduri de mediu impaduriri'!$J$2:$J$1048576,"&lt;="&amp;DATE(2024,12,31))=0,
  "",
  SUMIFS('acorduri de mediu impaduriri'!$C$2:$C$1048576,'acorduri de mediu impaduriri'!$A$2:$A$1048576,$A21,'acorduri de mediu impaduriri'!$D$2:$D$1048576,"aprobat",'acorduri de mediu impaduriri'!$J$2:$J$1048576,"&lt;="&amp;DATE(2024,12,31))
)</f>
        <v/>
      </c>
      <c r="N21" s="29" t="str">
        <f>IF(
  COUNTIFS('acorduri de mediu impaduriri'!$A$2:$A$1048576,$A21,'acorduri de mediu impaduriri'!$I$2:$I$1048576,"&lt;="&amp;DATE(2024,12,31),'acorduri de mediu impaduriri'!$J$2:$J$1048576,"&gt;"&amp;DATE(2024,12,31))
 +COUNTIFS('acorduri de mediu impaduriri'!$A$2:$A$1048576,$A21,'acorduri de mediu impaduriri'!$I$2:$I$1048576,"&lt;="&amp;DATE(2024,12,31),'acorduri de mediu impaduriri'!$K$2:$K$1048576,"&gt;"&amp;DATE(2024,12,31))
 +COUNTIFS('acorduri de mediu impaduriri'!$A$2:$A$1048576,$A21,'acorduri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impaduriri'!$A$2:$A$1048576,$A21,'acorduri de mediu impaduriri'!$I$2:$I$1048576,"&lt;="&amp;DATE(2024,12,31),'acorduri de mediu impaduriri'!$J$2:$J$1048576,"&gt;"&amp;DATE(2024,12,31))
  +SUMIFS('acorduri de mediu impaduriri'!$C$2:$C$1048576,'acorduri de mediu impaduriri'!$A$2:$A$1048576,$A21,'acorduri de mediu impaduriri'!$I$2:$I$1048576,"&lt;="&amp;DATE(2024,12,31),'acorduri de mediu impaduriri'!$K$2:$K$1048576,"&gt;"&amp;DATE(2024,12,31))
  +SUMIFS('acorduri de mediu impaduriri'!$C$2:$C$1048576,'acorduri de mediu impaduriri'!$A$2:$A$1048576,$A21,'acorduri de mediu impaduriri'!$I$2:$I$1048576,"&lt;="&amp;DATE(2024,12,31),'acorduri de mediu impaduriri'!$J$2:$J$1048576,"",'acorduri de mediu impaduriri'!$K$2:$K$1048576,"")
 ))</f>
        <v/>
      </c>
      <c r="O21" s="28" t="str">
        <f>IF(
  COUNTIFS('acorduri de mediu impaduriri'!$A$2:$A$1048576,$A21,'acorduri de mediu impaduriri'!$D$2:$D$1048576,"aprobat",'acorduri de mediu impaduriri'!$J$2:$J$1048576,"&lt;="&amp;DATE(2025,6,30))=0,
  "",
  SUMIFS('acorduri de mediu impaduriri'!$C$2:$C$1048576,'acorduri de mediu impaduriri'!$A$2:$A$1048576,$A21,'acorduri de mediu impaduriri'!$D$2:$D$1048576,"aprobat",'acorduri de mediu impaduriri'!$J$2:$J$1048576,"&lt;="&amp;DATE(2025,6,30))
)</f>
        <v/>
      </c>
      <c r="P21" s="29" t="str">
        <f>IF(
  COUNTIFS('acorduri de mediu impaduriri'!$A$2:$A$1048576,$A21,'acorduri de mediu impaduriri'!$I$2:$I$1048576,"&lt;="&amp;DATE(2025,6,30),'acorduri de mediu impaduriri'!$J$2:$J$1048576,"&gt;"&amp;DATE(2025,6,30))
 +COUNTIFS('acorduri de mediu impaduriri'!$A$2:$A$1048576,$A21,'acorduri de mediu impaduriri'!$I$2:$I$1048576,"&lt;="&amp;DATE(2025,6,30),'acorduri de mediu impaduriri'!$K$2:$K$1048576,"&gt;"&amp;DATE(2025,6,30))
 +COUNTIFS('acorduri de mediu impaduriri'!$A$2:$A$1048576,$A21,'acorduri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impaduriri'!$A$2:$A$1048576,$A21,'acorduri de mediu impaduriri'!$I$2:$I$1048576,"&lt;="&amp;DATE(2025,6,30),'acorduri de mediu impaduriri'!$J$2:$J$1048576,"&gt;"&amp;DATE(2025,6,30))
  +SUMIFS('acorduri de mediu impaduriri'!$C$2:$C$1048576,'acorduri de mediu impaduriri'!$A$2:$A$1048576,$A21,'acorduri de mediu impaduriri'!$I$2:$I$1048576,"&lt;="&amp;DATE(2025,6,30),'acorduri de mediu impaduriri'!$K$2:$K$1048576,"&gt;"&amp;DATE(2025,6,30))
  +SUMIFS('acorduri de mediu impaduriri'!$C$2:$C$1048576,'acorduri de mediu impaduriri'!$A$2:$A$1048576,$A21,'acorduri de mediu impaduriri'!$I$2:$I$1048576,"&lt;="&amp;DATE(2025,6,30),'acorduri de mediu impaduriri'!$J$2:$J$1048576,"",'acorduri de mediu impaduriri'!$K$2:$K$1048576,"")
 ))</f>
        <v/>
      </c>
      <c r="Q21" s="28" t="str">
        <f>IF(
  COUNTIFS('acorduri de mediu impaduriri'!$A$2:$A$1048576,$A21,'acorduri de mediu impaduriri'!$D$2:$D$1048576,"aprobat",'acorduri de mediu impaduriri'!$J$2:$J$1048576,"&lt;="&amp;DATE(2025,8,6))=0,
  "",
  SUMIFS('acorduri de mediu impaduriri'!$C$2:$C$1048576,'acorduri de mediu impaduriri'!$A$2:$A$1048576,$A21,'acorduri de mediu impaduriri'!$D$2:$D$1048576,"aprobat",'acorduri de mediu impaduriri'!$J$2:$J$1048576,"&lt;="&amp;DATE(2025,8,6))
)</f>
        <v/>
      </c>
      <c r="R21" s="29" t="str">
        <f>IF(
  COUNTIFS('acorduri de mediu impaduriri'!$A$2:$A$1048576,$A21,'acorduri de mediu impaduriri'!$I$2:$I$1048576,"&lt;="&amp;DATE(2025,8,6),'acorduri de mediu impaduriri'!$J$2:$J$1048576,"&gt;"&amp;DATE(2025,8,6))
 +COUNTIFS('acorduri de mediu impaduriri'!$A$2:$A$1048576,$A21,'acorduri de mediu impaduriri'!$I$2:$I$1048576,"&lt;="&amp;DATE(2025,8,6),'acorduri de mediu impaduriri'!$K$2:$K$1048576,"&gt;"&amp;DATE(2025,8,6))
 +COUNTIFS('acorduri de mediu impaduriri'!$A$2:$A$1048576,$A21,'acorduri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impaduriri'!$A$2:$A$1048576,$A21,'acorduri de mediu impaduriri'!$I$2:$I$1048576,"&lt;="&amp;DATE(2025,8,6),'acorduri de mediu impaduriri'!$J$2:$J$1048576,"&gt;"&amp;DATE(2025,8,6))
  +SUMIFS('acorduri de mediu impaduriri'!$C$2:$C$1048576,'acorduri de mediu impaduriri'!$A$2:$A$1048576,$A21,'acorduri de mediu impaduriri'!$I$2:$I$1048576,"&lt;="&amp;DATE(2025,8,6),'acorduri de mediu impaduriri'!$K$2:$K$1048576,"&gt;"&amp;DATE(2025,8,6))
  +SUMIFS('acorduri de mediu impaduriri'!$C$2:$C$1048576,'acorduri de mediu impaduriri'!$A$2:$A$1048576,$A21,'acorduri de mediu impaduriri'!$I$2:$I$1048576,"&lt;="&amp;DATE(2025,8,6),'acorduri de mediu impaduriri'!$J$2:$J$1048576,"",'acorduri de mediu impaduriri'!$K$2:$K$1048576,"")
 ))</f>
        <v/>
      </c>
      <c r="S21" s="42" t="str">
        <f>IF(
  COUNTIFS('acorduri de mediu impaduriri'!$A$2:$A$1048576,$A21,'acorduri de mediu impaduriri'!$D$2:$D$1048576,"aprobat",'acorduri de mediu impaduriri'!$J$2:$J$1048576,"&lt;="&amp;DATE(2025,7,30))=0,
  "",
  SUMIFS('acorduri de mediu impaduriri'!$C$2:$C$1048576,'acorduri de mediu impaduriri'!$A$2:$A$1048576,$A21,'acorduri de mediu impaduriri'!$D$2:$D$1048576,"aprobat",'acorduri de mediu impaduriri'!$J$2:$J$1048576,"&lt;="&amp;DATE(2025,7,30))
)</f>
        <v/>
      </c>
    </row>
    <row r="22" spans="1:19" ht="18" customHeight="1" x14ac:dyDescent="0.35">
      <c r="A22" s="24" t="str">
        <f>nomenclatoare!A22</f>
        <v>Harghita</v>
      </c>
      <c r="B22" s="25"/>
      <c r="C22" s="26" t="str">
        <f>IF(
  COUNTIFS('acorduri de mediu impaduriri'!$A$2:$A$3002,$A22,'acorduri de mediu impaduriri'!$D$2:$D$3002,"aprobat",'acorduri de mediu impaduriri'!$J$2:$J$3002,"&lt;="&amp;DATE(VALUE(RIGHT(TRIM($B22),4)),VALUE(MID(TRIM($B22),4,2)),VALUE(LEFT(TRIM($B22),2))))=0,
  "",
  SUMIFS('acorduri de mediu impaduriri'!$C$2:$C$3002,'acorduri de mediu impaduriri'!$A$2:$A$3002,$A22,'acorduri de mediu impaduriri'!$D$2:$D$3002,"aprobat",'acorduri de mediu impaduriri'!$J$2:$J$3002,"&lt;="&amp;DATE(VALUE(RIGHT(TRIM($B22),4)),VALUE(MID(TRIM($B22),4,2)),VALUE(LEFT(TRIM($B22),2))))
)</f>
        <v/>
      </c>
      <c r="D22" s="26" t="str">
        <f>IF(
  COUNTIFS('acorduri de mediu impaduriri'!$A$2:$A$3002,$A22,'acorduri de mediu impaduriri'!$I$2:$I$3002,"&lt;="&amp;DATE(VALUE(RIGHT(TRIM($B22),4)),VALUE(MID(TRIM($B22),4,2)),VALUE(LEFT(TRIM($B22),2))),'acorduri de mediu impaduriri'!$J$2:$J$3002,"&gt;"&amp;DATE(VALUE(RIGHT(TRIM($B22),4)),VALUE(MID(TRIM($B22),4,2)),VALUE(LEFT(TRIM($B22),2))))
 +COUNTIFS('acorduri de mediu impaduriri'!$A$2:$A$3002,$A22,'acorduri de mediu impaduriri'!$I$2:$I$3002,"&lt;="&amp;DATE(VALUE(RIGHT(TRIM($B22),4)),VALUE(MID(TRIM($B22),4,2)),VALUE(LEFT(TRIM($B22),2))),'acorduri de mediu impaduriri'!$K$2:$K$3002,"&gt;"&amp;DATE(VALUE(RIGHT(TRIM($B22),4)),VALUE(MID(TRIM($B22),4,2)),VALUE(LEFT(TRIM($B22),2))))
 +COUNTIFS('acorduri de mediu impaduriri'!$A$2:$A$3002,$A22,'acorduri de mediu impaduriri'!$I$2:$I$3002,"&lt;="&amp;DATE(VALUE(RIGHT(TRIM($B22),4)),VALUE(MID(TRIM($B22),4,2)),VALUE(LEFT(TRIM($B22),2))),'acorduri de mediu impaduriri'!$J$2:$J$3002,"",'acorduri de mediu impaduriri'!$K$2:$K$3002,"")
 =0,
 "",
 MAX(0,
   SUMIFS('acorduri de mediu impaduriri'!$C$2:$C$3002,'acorduri de mediu impaduriri'!$A$2:$A$3002,$A22,'acorduri de mediu impaduriri'!$I$2:$I$3002,"&lt;="&amp;DATE(VALUE(RIGHT(TRIM($B22),4)),VALUE(MID(TRIM($B22),4,2)),VALUE(LEFT(TRIM($B22),2))),'acorduri de mediu impaduriri'!$J$2:$J$3002,"&gt;"&amp;DATE(VALUE(RIGHT(TRIM($B22),4)),VALUE(MID(TRIM($B22),4,2)),VALUE(LEFT(TRIM($B22),2))))
  +SUMIFS('acorduri de mediu impaduriri'!$C$2:$C$3002,'acorduri de mediu impaduriri'!$A$2:$A$3002,$A22,'acorduri de mediu impaduriri'!$I$2:$I$3002,"&lt;="&amp;DATE(VALUE(RIGHT(TRIM($B22),4)),VALUE(MID(TRIM($B22),4,2)),VALUE(LEFT(TRIM($B22),2))),'acorduri de mediu impaduriri'!$K$2:$K$3002,"&gt;"&amp;DATE(VALUE(RIGHT(TRIM($B22),4)),VALUE(MID(TRIM($B22),4,2)),VALUE(LEFT(TRIM($B22),2))))
  +SUMIFS('acorduri de mediu impaduriri'!$C$2:$C$3002,'acorduri de mediu impaduriri'!$A$2:$A$3002,$A22,'acorduri de mediu impaduriri'!$I$2:$I$3002,"&lt;="&amp;DATE(VALUE(RIGHT(TRIM($B22),4)),VALUE(MID(TRIM($B22),4,2)),VALUE(LEFT(TRIM($B22),2))),'acorduri de mediu impaduriri'!$J$2:$J$3002,"",'acorduri de mediu impaduriri'!$K$2:$K$3002,"")
 )
)</f>
        <v/>
      </c>
      <c r="E22" s="26" t="str">
        <f>IF(
  COUNTIFS('acorduri de mediu impaduriri'!$A$2:$A$1048576,$A22,'acorduri de mediu impaduriri'!$D$2:$D$1048576,"respins",'acorduri de mediu impaduriri'!$K$2:$K$1048576,"&lt;="&amp;DATE(VALUE(RIGHT(TRIM($B22),4)),VALUE(MID(TRIM($B22),4,2)),VALUE(LEFT(TRIM($B22),2))))=0,
  "",
  SUMIFS('acorduri de mediu impaduriri'!$C$2:$C$1048576,'acorduri de mediu impaduriri'!$A$2:$A$1048576,$A22,'acorduri de mediu impaduriri'!$D$2:$D$1048576,"respins",'acorduri de mediu impaduriri'!$K$2:$K$1048576,"&lt;="&amp;DATE(VALUE(RIGHT(TRIM($B22),4)),VALUE(MID(TRIM($B22),4,2)),VALUE(LEFT(TRIM($B22),2))))
)</f>
        <v/>
      </c>
      <c r="F22" s="27" t="str">
        <f>IF(
  COUNTIFS('acorduri de mediu impaduriri'!$A$2:$A$1048576,$A22,'acorduri de mediu impaduriri'!$D$2:$D$1048576,"aprobat",'acorduri de mediu impaduriri'!$H$2:$H$1048576,"&lt;&gt;")=0,
  "",
  ROUNDUP(AVERAGEIFS('acorduri de mediu impaduriri'!$H$2:$H$1048576,'acorduri de mediu impaduriri'!$A$2:$A$1048576,$A22,'acorduri de mediu impaduriri'!$D$2:$D$1048576,"aprobat",'acorduri de mediu impaduriri'!$H$2:$H$1048576,"&lt;&gt;"),0)
)</f>
        <v/>
      </c>
      <c r="G22" s="27" t="str">
        <f>IF(
  COUNTIFS('acorduri de mediu impaduriri'!$A$2:$A$1048576,$A22,'acorduri de mediu impaduriri'!$D$2:$D$1048576,"aprobat",'acorduri de mediu impaduriri'!$H$2:$H$1048576,"&lt;&gt;")=0,
  "",
  ROUNDUP(_xlfn.MINIFS('acorduri de mediu impaduriri'!$H$2:$H$1048576,'acorduri de mediu impaduriri'!$A$2:$A$1048576,$A22,'acorduri de mediu impaduriri'!$D$2:$D$1048576,"aprobat",'acorduri de mediu impaduriri'!$H$2:$H$1048576,"&lt;&gt;"),0)
)</f>
        <v/>
      </c>
      <c r="H22" s="27" t="str">
        <f>IF(
  COUNTIFS('acorduri de mediu impaduriri'!$A$2:$A$1048576,$A22,'acorduri de mediu impaduriri'!$D$2:$D$1048576,"aprobat",'acorduri de mediu impaduriri'!$H$2:$H$1048576,"&lt;&gt;")=0,
  "",
  ROUNDUP(_xlfn.MAXIFS('acorduri de mediu impaduriri'!$H$2:$H$1048576,'acorduri de mediu impaduriri'!$A$2:$A$1048576,$A22,'acorduri de mediu impaduriri'!$D$2:$D$1048576,"aprobat",'acorduri de mediu impaduriri'!$H$2:$H$1048576,"&lt;&gt;"),0)
)</f>
        <v/>
      </c>
      <c r="I22" s="28" t="str">
        <f>IF(
  COUNTIFS('acorduri de mediu impaduriri'!$A$2:$A$1048576,$A22,'acorduri de mediu impaduriri'!$D$2:$D$1048576,"aprobat",'acorduri de mediu impaduriri'!$J$2:$J$1048576,"&lt;="&amp;DATE(2023,12,31))=0,
  "",
  SUMIFS('acorduri de mediu impaduriri'!$C$2:$C$1048576,'acorduri de mediu impaduriri'!$A$2:$A$1048576,$A22,'acorduri de mediu impaduriri'!$D$2:$D$1048576,"aprobat",'acorduri de mediu impaduriri'!$J$2:$J$1048576,"&lt;="&amp;DATE(2023,12,31))
)</f>
        <v/>
      </c>
      <c r="J22" s="29" t="str">
        <f>IF(
  COUNTIFS('acorduri de mediu impaduriri'!$A$2:$A$1048576,$A22,'acorduri de mediu impaduriri'!$I$2:$I$1048576,"&lt;="&amp;DATE(2023,12,31),'acorduri de mediu impaduriri'!$J$2:$J$1048576,"&gt;"&amp;DATE(2023,12,31))
 +COUNTIFS('acorduri de mediu impaduriri'!$A$2:$A$1048576,$A22,'acorduri de mediu impaduriri'!$I$2:$I$1048576,"&lt;="&amp;DATE(2023,12,31),'acorduri de mediu impaduriri'!$K$2:$K$1048576,"&gt;"&amp;DATE(2023,12,31))
 +COUNTIFS('acorduri de mediu impaduriri'!$A$2:$A$1048576,$A22,'acorduri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impaduriri'!$A$2:$A$1048576,$A22,'acorduri de mediu impaduriri'!$I$2:$I$1048576,"&lt;="&amp;DATE(2023,12,31),'acorduri de mediu impaduriri'!$J$2:$J$1048576,"&gt;"&amp;DATE(2023,12,31))
  +SUMIFS('acorduri de mediu impaduriri'!$C$2:$C$1048576,'acorduri de mediu impaduriri'!$A$2:$A$1048576,$A22,'acorduri de mediu impaduriri'!$I$2:$I$1048576,"&lt;="&amp;DATE(2023,12,31),'acorduri de mediu impaduriri'!$K$2:$K$1048576,"&gt;"&amp;DATE(2023,12,31))
  +SUMIFS('acorduri de mediu impaduriri'!$C$2:$C$1048576,'acorduri de mediu impaduriri'!$A$2:$A$1048576,$A22,'acorduri de mediu impaduriri'!$I$2:$I$1048576,"&lt;="&amp;DATE(2023,12,31),'acorduri de mediu impaduriri'!$J$2:$J$1048576,"",'acorduri de mediu impaduriri'!$K$2:$K$1048576,"")
 ))</f>
        <v/>
      </c>
      <c r="K22" s="28" t="str">
        <f>IF(
  COUNTIFS('acorduri de mediu impaduriri'!$A$2:$A$1048576,$A22,'acorduri de mediu impaduriri'!$D$2:$D$1048576,"aprobat",'acorduri de mediu impaduriri'!$J$2:$J$1048576,"&lt;="&amp;DATE(2024,6,30))=0,
  "",
  SUMIFS('acorduri de mediu impaduriri'!$C$2:$C$1048576,'acorduri de mediu impaduriri'!$A$2:$A$1048576,$A22,'acorduri de mediu impaduriri'!$D$2:$D$1048576,"aprobat",'acorduri de mediu impaduriri'!$J$2:$J$1048576,"&lt;="&amp;DATE(2024,6,30))
)</f>
        <v/>
      </c>
      <c r="L22" s="29" t="str">
        <f>IF(
  COUNTIFS('acorduri de mediu impaduriri'!$A$2:$A$1048576,$A22,'acorduri de mediu impaduriri'!$I$2:$I$1048576,"&lt;="&amp;DATE(2024,6,30),'acorduri de mediu impaduriri'!$J$2:$J$1048576,"&gt;"&amp;DATE(2024,6,30))
 +COUNTIFS('acorduri de mediu impaduriri'!$A$2:$A$1048576,$A22,'acorduri de mediu impaduriri'!$I$2:$I$1048576,"&lt;="&amp;DATE(2024,6,30),'acorduri de mediu impaduriri'!$K$2:$K$1048576,"&gt;"&amp;DATE(2024,6,30))
 +COUNTIFS('acorduri de mediu impaduriri'!$A$2:$A$1048576,$A22,'acorduri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impaduriri'!$A$2:$A$1048576,$A22,'acorduri de mediu impaduriri'!$I$2:$I$1048576,"&lt;="&amp;DATE(2024,6,30),'acorduri de mediu impaduriri'!$J$2:$J$1048576,"&gt;"&amp;DATE(2024,6,30))
  +SUMIFS('acorduri de mediu impaduriri'!$C$2:$C$1048576,'acorduri de mediu impaduriri'!$A$2:$A$1048576,$A22,'acorduri de mediu impaduriri'!$I$2:$I$1048576,"&lt;="&amp;DATE(2024,6,30),'acorduri de mediu impaduriri'!$K$2:$K$1048576,"&gt;"&amp;DATE(2024,6,30))
  +SUMIFS('acorduri de mediu impaduriri'!$C$2:$C$1048576,'acorduri de mediu impaduriri'!$A$2:$A$1048576,$A22,'acorduri de mediu impaduriri'!$I$2:$I$1048576,"&lt;="&amp;DATE(2024,6,30),'acorduri de mediu impaduriri'!$J$2:$J$1048576,"",'acorduri de mediu impaduriri'!$K$2:$K$1048576,"")
 ))</f>
        <v/>
      </c>
      <c r="M22" s="28" t="str">
        <f>IF(
  COUNTIFS('acorduri de mediu impaduriri'!$A$2:$A$1048576,$A22,'acorduri de mediu impaduriri'!$D$2:$D$1048576,"aprobat",'acorduri de mediu impaduriri'!$J$2:$J$1048576,"&lt;="&amp;DATE(2024,12,31))=0,
  "",
  SUMIFS('acorduri de mediu impaduriri'!$C$2:$C$1048576,'acorduri de mediu impaduriri'!$A$2:$A$1048576,$A22,'acorduri de mediu impaduriri'!$D$2:$D$1048576,"aprobat",'acorduri de mediu impaduriri'!$J$2:$J$1048576,"&lt;="&amp;DATE(2024,12,31))
)</f>
        <v/>
      </c>
      <c r="N22" s="29" t="str">
        <f>IF(
  COUNTIFS('acorduri de mediu impaduriri'!$A$2:$A$1048576,$A22,'acorduri de mediu impaduriri'!$I$2:$I$1048576,"&lt;="&amp;DATE(2024,12,31),'acorduri de mediu impaduriri'!$J$2:$J$1048576,"&gt;"&amp;DATE(2024,12,31))
 +COUNTIFS('acorduri de mediu impaduriri'!$A$2:$A$1048576,$A22,'acorduri de mediu impaduriri'!$I$2:$I$1048576,"&lt;="&amp;DATE(2024,12,31),'acorduri de mediu impaduriri'!$K$2:$K$1048576,"&gt;"&amp;DATE(2024,12,31))
 +COUNTIFS('acorduri de mediu impaduriri'!$A$2:$A$1048576,$A22,'acorduri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impaduriri'!$A$2:$A$1048576,$A22,'acorduri de mediu impaduriri'!$I$2:$I$1048576,"&lt;="&amp;DATE(2024,12,31),'acorduri de mediu impaduriri'!$J$2:$J$1048576,"&gt;"&amp;DATE(2024,12,31))
  +SUMIFS('acorduri de mediu impaduriri'!$C$2:$C$1048576,'acorduri de mediu impaduriri'!$A$2:$A$1048576,$A22,'acorduri de mediu impaduriri'!$I$2:$I$1048576,"&lt;="&amp;DATE(2024,12,31),'acorduri de mediu impaduriri'!$K$2:$K$1048576,"&gt;"&amp;DATE(2024,12,31))
  +SUMIFS('acorduri de mediu impaduriri'!$C$2:$C$1048576,'acorduri de mediu impaduriri'!$A$2:$A$1048576,$A22,'acorduri de mediu impaduriri'!$I$2:$I$1048576,"&lt;="&amp;DATE(2024,12,31),'acorduri de mediu impaduriri'!$J$2:$J$1048576,"",'acorduri de mediu impaduriri'!$K$2:$K$1048576,"")
 ))</f>
        <v/>
      </c>
      <c r="O22" s="28" t="str">
        <f>IF(
  COUNTIFS('acorduri de mediu impaduriri'!$A$2:$A$1048576,$A22,'acorduri de mediu impaduriri'!$D$2:$D$1048576,"aprobat",'acorduri de mediu impaduriri'!$J$2:$J$1048576,"&lt;="&amp;DATE(2025,6,30))=0,
  "",
  SUMIFS('acorduri de mediu impaduriri'!$C$2:$C$1048576,'acorduri de mediu impaduriri'!$A$2:$A$1048576,$A22,'acorduri de mediu impaduriri'!$D$2:$D$1048576,"aprobat",'acorduri de mediu impaduriri'!$J$2:$J$1048576,"&lt;="&amp;DATE(2025,6,30))
)</f>
        <v/>
      </c>
      <c r="P22" s="29" t="str">
        <f>IF(
  COUNTIFS('acorduri de mediu impaduriri'!$A$2:$A$1048576,$A22,'acorduri de mediu impaduriri'!$I$2:$I$1048576,"&lt;="&amp;DATE(2025,6,30),'acorduri de mediu impaduriri'!$J$2:$J$1048576,"&gt;"&amp;DATE(2025,6,30))
 +COUNTIFS('acorduri de mediu impaduriri'!$A$2:$A$1048576,$A22,'acorduri de mediu impaduriri'!$I$2:$I$1048576,"&lt;="&amp;DATE(2025,6,30),'acorduri de mediu impaduriri'!$K$2:$K$1048576,"&gt;"&amp;DATE(2025,6,30))
 +COUNTIFS('acorduri de mediu impaduriri'!$A$2:$A$1048576,$A22,'acorduri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impaduriri'!$A$2:$A$1048576,$A22,'acorduri de mediu impaduriri'!$I$2:$I$1048576,"&lt;="&amp;DATE(2025,6,30),'acorduri de mediu impaduriri'!$J$2:$J$1048576,"&gt;"&amp;DATE(2025,6,30))
  +SUMIFS('acorduri de mediu impaduriri'!$C$2:$C$1048576,'acorduri de mediu impaduriri'!$A$2:$A$1048576,$A22,'acorduri de mediu impaduriri'!$I$2:$I$1048576,"&lt;="&amp;DATE(2025,6,30),'acorduri de mediu impaduriri'!$K$2:$K$1048576,"&gt;"&amp;DATE(2025,6,30))
  +SUMIFS('acorduri de mediu impaduriri'!$C$2:$C$1048576,'acorduri de mediu impaduriri'!$A$2:$A$1048576,$A22,'acorduri de mediu impaduriri'!$I$2:$I$1048576,"&lt;="&amp;DATE(2025,6,30),'acorduri de mediu impaduriri'!$J$2:$J$1048576,"",'acorduri de mediu impaduriri'!$K$2:$K$1048576,"")
 ))</f>
        <v/>
      </c>
      <c r="Q22" s="28" t="str">
        <f>IF(
  COUNTIFS('acorduri de mediu impaduriri'!$A$2:$A$1048576,$A22,'acorduri de mediu impaduriri'!$D$2:$D$1048576,"aprobat",'acorduri de mediu impaduriri'!$J$2:$J$1048576,"&lt;="&amp;DATE(2025,8,6))=0,
  "",
  SUMIFS('acorduri de mediu impaduriri'!$C$2:$C$1048576,'acorduri de mediu impaduriri'!$A$2:$A$1048576,$A22,'acorduri de mediu impaduriri'!$D$2:$D$1048576,"aprobat",'acorduri de mediu impaduriri'!$J$2:$J$1048576,"&lt;="&amp;DATE(2025,8,6))
)</f>
        <v/>
      </c>
      <c r="R22" s="29" t="str">
        <f>IF(
  COUNTIFS('acorduri de mediu impaduriri'!$A$2:$A$1048576,$A22,'acorduri de mediu impaduriri'!$I$2:$I$1048576,"&lt;="&amp;DATE(2025,8,6),'acorduri de mediu impaduriri'!$J$2:$J$1048576,"&gt;"&amp;DATE(2025,8,6))
 +COUNTIFS('acorduri de mediu impaduriri'!$A$2:$A$1048576,$A22,'acorduri de mediu impaduriri'!$I$2:$I$1048576,"&lt;="&amp;DATE(2025,8,6),'acorduri de mediu impaduriri'!$K$2:$K$1048576,"&gt;"&amp;DATE(2025,8,6))
 +COUNTIFS('acorduri de mediu impaduriri'!$A$2:$A$1048576,$A22,'acorduri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impaduriri'!$A$2:$A$1048576,$A22,'acorduri de mediu impaduriri'!$I$2:$I$1048576,"&lt;="&amp;DATE(2025,8,6),'acorduri de mediu impaduriri'!$J$2:$J$1048576,"&gt;"&amp;DATE(2025,8,6))
  +SUMIFS('acorduri de mediu impaduriri'!$C$2:$C$1048576,'acorduri de mediu impaduriri'!$A$2:$A$1048576,$A22,'acorduri de mediu impaduriri'!$I$2:$I$1048576,"&lt;="&amp;DATE(2025,8,6),'acorduri de mediu impaduriri'!$K$2:$K$1048576,"&gt;"&amp;DATE(2025,8,6))
  +SUMIFS('acorduri de mediu impaduriri'!$C$2:$C$1048576,'acorduri de mediu impaduriri'!$A$2:$A$1048576,$A22,'acorduri de mediu impaduriri'!$I$2:$I$1048576,"&lt;="&amp;DATE(2025,8,6),'acorduri de mediu impaduriri'!$J$2:$J$1048576,"",'acorduri de mediu impaduriri'!$K$2:$K$1048576,"")
 ))</f>
        <v/>
      </c>
      <c r="S22" s="42" t="str">
        <f>IF(
  COUNTIFS('acorduri de mediu impaduriri'!$A$2:$A$1048576,$A22,'acorduri de mediu impaduriri'!$D$2:$D$1048576,"aprobat",'acorduri de mediu impaduriri'!$J$2:$J$1048576,"&lt;="&amp;DATE(2025,7,30))=0,
  "",
  SUMIFS('acorduri de mediu impaduriri'!$C$2:$C$1048576,'acorduri de mediu impaduriri'!$A$2:$A$1048576,$A22,'acorduri de mediu impaduriri'!$D$2:$D$1048576,"aprobat",'acorduri de mediu impaduriri'!$J$2:$J$1048576,"&lt;="&amp;DATE(2025,7,30))
)</f>
        <v/>
      </c>
    </row>
    <row r="23" spans="1:19" ht="18" customHeight="1" x14ac:dyDescent="0.35">
      <c r="A23" s="24" t="str">
        <f>nomenclatoare!A23</f>
        <v>Hunedoara</v>
      </c>
      <c r="B23" s="25" t="s">
        <v>38</v>
      </c>
      <c r="C23" s="26">
        <f>IF(
  COUNTIFS('acorduri de mediu impaduriri'!$A$2:$A$3002,$A23,'acorduri de mediu impaduriri'!$D$2:$D$3002,"aprobat",'acorduri de mediu impaduriri'!$J$2:$J$3002,"&lt;="&amp;DATE(VALUE(RIGHT(TRIM($B23),4)),VALUE(MID(TRIM($B23),4,2)),VALUE(LEFT(TRIM($B23),2))))=0,
  "",
  SUMIFS('acorduri de mediu impaduriri'!$C$2:$C$3002,'acorduri de mediu impaduriri'!$A$2:$A$3002,$A23,'acorduri de mediu impaduriri'!$D$2:$D$3002,"aprobat",'acorduri de mediu impaduriri'!$J$2:$J$3002,"&lt;="&amp;DATE(VALUE(RIGHT(TRIM($B23),4)),VALUE(MID(TRIM($B23),4,2)),VALUE(LEFT(TRIM($B23),2))))
)</f>
        <v>316.13</v>
      </c>
      <c r="D23" s="26">
        <f>IF(
  COUNTIFS('acorduri de mediu impaduriri'!$A$2:$A$3002,$A23,'acorduri de mediu impaduriri'!$I$2:$I$3002,"&lt;="&amp;DATE(VALUE(RIGHT(TRIM($B23),4)),VALUE(MID(TRIM($B23),4,2)),VALUE(LEFT(TRIM($B23),2))),'acorduri de mediu impaduriri'!$J$2:$J$3002,"&gt;"&amp;DATE(VALUE(RIGHT(TRIM($B23),4)),VALUE(MID(TRIM($B23),4,2)),VALUE(LEFT(TRIM($B23),2))))
 +COUNTIFS('acorduri de mediu impaduriri'!$A$2:$A$3002,$A23,'acorduri de mediu impaduriri'!$I$2:$I$3002,"&lt;="&amp;DATE(VALUE(RIGHT(TRIM($B23),4)),VALUE(MID(TRIM($B23),4,2)),VALUE(LEFT(TRIM($B23),2))),'acorduri de mediu impaduriri'!$K$2:$K$3002,"&gt;"&amp;DATE(VALUE(RIGHT(TRIM($B23),4)),VALUE(MID(TRIM($B23),4,2)),VALUE(LEFT(TRIM($B23),2))))
 +COUNTIFS('acorduri de mediu impaduriri'!$A$2:$A$3002,$A23,'acorduri de mediu impaduriri'!$I$2:$I$3002,"&lt;="&amp;DATE(VALUE(RIGHT(TRIM($B23),4)),VALUE(MID(TRIM($B23),4,2)),VALUE(LEFT(TRIM($B23),2))),'acorduri de mediu impaduriri'!$J$2:$J$3002,"",'acorduri de mediu impaduriri'!$K$2:$K$3002,"")
 =0,
 "",
 MAX(0,
   SUMIFS('acorduri de mediu impaduriri'!$C$2:$C$3002,'acorduri de mediu impaduriri'!$A$2:$A$3002,$A23,'acorduri de mediu impaduriri'!$I$2:$I$3002,"&lt;="&amp;DATE(VALUE(RIGHT(TRIM($B23),4)),VALUE(MID(TRIM($B23),4,2)),VALUE(LEFT(TRIM($B23),2))),'acorduri de mediu impaduriri'!$J$2:$J$3002,"&gt;"&amp;DATE(VALUE(RIGHT(TRIM($B23),4)),VALUE(MID(TRIM($B23),4,2)),VALUE(LEFT(TRIM($B23),2))))
  +SUMIFS('acorduri de mediu impaduriri'!$C$2:$C$3002,'acorduri de mediu impaduriri'!$A$2:$A$3002,$A23,'acorduri de mediu impaduriri'!$I$2:$I$3002,"&lt;="&amp;DATE(VALUE(RIGHT(TRIM($B23),4)),VALUE(MID(TRIM($B23),4,2)),VALUE(LEFT(TRIM($B23),2))),'acorduri de mediu impaduriri'!$K$2:$K$3002,"&gt;"&amp;DATE(VALUE(RIGHT(TRIM($B23),4)),VALUE(MID(TRIM($B23),4,2)),VALUE(LEFT(TRIM($B23),2))))
  +SUMIFS('acorduri de mediu impaduriri'!$C$2:$C$3002,'acorduri de mediu impaduriri'!$A$2:$A$3002,$A23,'acorduri de mediu impaduriri'!$I$2:$I$3002,"&lt;="&amp;DATE(VALUE(RIGHT(TRIM($B23),4)),VALUE(MID(TRIM($B23),4,2)),VALUE(LEFT(TRIM($B23),2))),'acorduri de mediu impaduriri'!$J$2:$J$3002,"",'acorduri de mediu impaduriri'!$K$2:$K$3002,"")
 )
)</f>
        <v>47.911500000000004</v>
      </c>
      <c r="E23" s="26">
        <f>IF(
  COUNTIFS('acorduri de mediu impaduriri'!$A$2:$A$1048576,$A23,'acorduri de mediu impaduriri'!$D$2:$D$1048576,"respins",'acorduri de mediu impaduriri'!$K$2:$K$1048576,"&lt;="&amp;DATE(VALUE(RIGHT(TRIM($B23),4)),VALUE(MID(TRIM($B23),4,2)),VALUE(LEFT(TRIM($B23),2))))=0,
  "",
  SUMIFS('acorduri de mediu impaduriri'!$C$2:$C$1048576,'acorduri de mediu impaduriri'!$A$2:$A$1048576,$A23,'acorduri de mediu impaduriri'!$D$2:$D$1048576,"respins",'acorduri de mediu impaduriri'!$K$2:$K$1048576,"&lt;="&amp;DATE(VALUE(RIGHT(TRIM($B23),4)),VALUE(MID(TRIM($B23),4,2)),VALUE(LEFT(TRIM($B23),2))))
)</f>
        <v>6.14</v>
      </c>
      <c r="F23" s="27">
        <f>IF(
  COUNTIFS('acorduri de mediu impaduriri'!$A$2:$A$1048576,$A23,'acorduri de mediu impaduriri'!$D$2:$D$1048576,"aprobat",'acorduri de mediu impaduriri'!$H$2:$H$1048576,"&lt;&gt;")=0,
  "",
  ROUNDUP(AVERAGEIFS('acorduri de mediu impaduriri'!$H$2:$H$1048576,'acorduri de mediu impaduriri'!$A$2:$A$1048576,$A23,'acorduri de mediu impaduriri'!$D$2:$D$1048576,"aprobat",'acorduri de mediu impaduriri'!$H$2:$H$1048576,"&lt;&gt;"),0)
)</f>
        <v>119</v>
      </c>
      <c r="G23" s="27">
        <f>IF(
  COUNTIFS('acorduri de mediu impaduriri'!$A$2:$A$1048576,$A23,'acorduri de mediu impaduriri'!$D$2:$D$1048576,"aprobat",'acorduri de mediu impaduriri'!$H$2:$H$1048576,"&lt;&gt;")=0,
  "",
  ROUNDUP(_xlfn.MINIFS('acorduri de mediu impaduriri'!$H$2:$H$1048576,'acorduri de mediu impaduriri'!$A$2:$A$1048576,$A23,'acorduri de mediu impaduriri'!$D$2:$D$1048576,"aprobat",'acorduri de mediu impaduriri'!$H$2:$H$1048576,"&lt;&gt;"),0)
)</f>
        <v>49</v>
      </c>
      <c r="H23" s="27">
        <f>IF(
  COUNTIFS('acorduri de mediu impaduriri'!$A$2:$A$1048576,$A23,'acorduri de mediu impaduriri'!$D$2:$D$1048576,"aprobat",'acorduri de mediu impaduriri'!$H$2:$H$1048576,"&lt;&gt;")=0,
  "",
  ROUNDUP(_xlfn.MAXIFS('acorduri de mediu impaduriri'!$H$2:$H$1048576,'acorduri de mediu impaduriri'!$A$2:$A$1048576,$A23,'acorduri de mediu impaduriri'!$D$2:$D$1048576,"aprobat",'acorduri de mediu impaduriri'!$H$2:$H$1048576,"&lt;&gt;"),0)
)</f>
        <v>223</v>
      </c>
      <c r="I23" s="28">
        <f>IF(
  COUNTIFS('acorduri de mediu impaduriri'!$A$2:$A$1048576,$A23,'acorduri de mediu impaduriri'!$D$2:$D$1048576,"aprobat",'acorduri de mediu impaduriri'!$J$2:$J$1048576,"&lt;="&amp;DATE(2023,12,31))=0,
  "",
  SUMIFS('acorduri de mediu impaduriri'!$C$2:$C$1048576,'acorduri de mediu impaduriri'!$A$2:$A$1048576,$A23,'acorduri de mediu impaduriri'!$D$2:$D$1048576,"aprobat",'acorduri de mediu impaduriri'!$J$2:$J$1048576,"&lt;="&amp;DATE(2023,12,31))
)</f>
        <v>7.74</v>
      </c>
      <c r="J23" s="29">
        <f>IF(
  COUNTIFS('acorduri de mediu impaduriri'!$A$2:$A$1048576,$A23,'acorduri de mediu impaduriri'!$I$2:$I$1048576,"&lt;="&amp;DATE(2023,12,31),'acorduri de mediu impaduriri'!$J$2:$J$1048576,"&gt;"&amp;DATE(2023,12,31))
 +COUNTIFS('acorduri de mediu impaduriri'!$A$2:$A$1048576,$A23,'acorduri de mediu impaduriri'!$I$2:$I$1048576,"&lt;="&amp;DATE(2023,12,31),'acorduri de mediu impaduriri'!$K$2:$K$1048576,"&gt;"&amp;DATE(2023,12,31))
 +COUNTIFS('acorduri de mediu impaduriri'!$A$2:$A$1048576,$A23,'acorduri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impaduriri'!$A$2:$A$1048576,$A23,'acorduri de mediu impaduriri'!$I$2:$I$1048576,"&lt;="&amp;DATE(2023,12,31),'acorduri de mediu impaduriri'!$J$2:$J$1048576,"&gt;"&amp;DATE(2023,12,31))
  +SUMIFS('acorduri de mediu impaduriri'!$C$2:$C$1048576,'acorduri de mediu impaduriri'!$A$2:$A$1048576,$A23,'acorduri de mediu impaduriri'!$I$2:$I$1048576,"&lt;="&amp;DATE(2023,12,31),'acorduri de mediu impaduriri'!$K$2:$K$1048576,"&gt;"&amp;DATE(2023,12,31))
  +SUMIFS('acorduri de mediu impaduriri'!$C$2:$C$1048576,'acorduri de mediu impaduriri'!$A$2:$A$1048576,$A23,'acorduri de mediu impaduriri'!$I$2:$I$1048576,"&lt;="&amp;DATE(2023,12,31),'acorduri de mediu impaduriri'!$J$2:$J$1048576,"",'acorduri de mediu impaduriri'!$K$2:$K$1048576,"")
 ))</f>
        <v>122.16</v>
      </c>
      <c r="K23" s="28">
        <f>IF(
  COUNTIFS('acorduri de mediu impaduriri'!$A$2:$A$1048576,$A23,'acorduri de mediu impaduriri'!$D$2:$D$1048576,"aprobat",'acorduri de mediu impaduriri'!$J$2:$J$1048576,"&lt;="&amp;DATE(2024,6,30))=0,
  "",
  SUMIFS('acorduri de mediu impaduriri'!$C$2:$C$1048576,'acorduri de mediu impaduriri'!$A$2:$A$1048576,$A23,'acorduri de mediu impaduriri'!$D$2:$D$1048576,"aprobat",'acorduri de mediu impaduriri'!$J$2:$J$1048576,"&lt;="&amp;DATE(2024,6,30))
)</f>
        <v>127.78999999999999</v>
      </c>
      <c r="L23" s="29">
        <f>IF(
  COUNTIFS('acorduri de mediu impaduriri'!$A$2:$A$1048576,$A23,'acorduri de mediu impaduriri'!$I$2:$I$1048576,"&lt;="&amp;DATE(2024,6,30),'acorduri de mediu impaduriri'!$J$2:$J$1048576,"&gt;"&amp;DATE(2024,6,30))
 +COUNTIFS('acorduri de mediu impaduriri'!$A$2:$A$1048576,$A23,'acorduri de mediu impaduriri'!$I$2:$I$1048576,"&lt;="&amp;DATE(2024,6,30),'acorduri de mediu impaduriri'!$K$2:$K$1048576,"&gt;"&amp;DATE(2024,6,30))
 +COUNTIFS('acorduri de mediu impaduriri'!$A$2:$A$1048576,$A23,'acorduri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impaduriri'!$A$2:$A$1048576,$A23,'acorduri de mediu impaduriri'!$I$2:$I$1048576,"&lt;="&amp;DATE(2024,6,30),'acorduri de mediu impaduriri'!$J$2:$J$1048576,"&gt;"&amp;DATE(2024,6,30))
  +SUMIFS('acorduri de mediu impaduriri'!$C$2:$C$1048576,'acorduri de mediu impaduriri'!$A$2:$A$1048576,$A23,'acorduri de mediu impaduriri'!$I$2:$I$1048576,"&lt;="&amp;DATE(2024,6,30),'acorduri de mediu impaduriri'!$K$2:$K$1048576,"&gt;"&amp;DATE(2024,6,30))
  +SUMIFS('acorduri de mediu impaduriri'!$C$2:$C$1048576,'acorduri de mediu impaduriri'!$A$2:$A$1048576,$A23,'acorduri de mediu impaduriri'!$I$2:$I$1048576,"&lt;="&amp;DATE(2024,6,30),'acorduri de mediu impaduriri'!$J$2:$J$1048576,"",'acorduri de mediu impaduriri'!$K$2:$K$1048576,"")
 ))</f>
        <v>77.440000000000012</v>
      </c>
      <c r="M23" s="28">
        <f>IF(
  COUNTIFS('acorduri de mediu impaduriri'!$A$2:$A$1048576,$A23,'acorduri de mediu impaduriri'!$D$2:$D$1048576,"aprobat",'acorduri de mediu impaduriri'!$J$2:$J$1048576,"&lt;="&amp;DATE(2024,12,31))=0,
  "",
  SUMIFS('acorduri de mediu impaduriri'!$C$2:$C$1048576,'acorduri de mediu impaduriri'!$A$2:$A$1048576,$A23,'acorduri de mediu impaduriri'!$D$2:$D$1048576,"aprobat",'acorduri de mediu impaduriri'!$J$2:$J$1048576,"&lt;="&amp;DATE(2024,12,31))
)</f>
        <v>213.14</v>
      </c>
      <c r="N23" s="29">
        <f>IF(
  COUNTIFS('acorduri de mediu impaduriri'!$A$2:$A$1048576,$A23,'acorduri de mediu impaduriri'!$I$2:$I$1048576,"&lt;="&amp;DATE(2024,12,31),'acorduri de mediu impaduriri'!$J$2:$J$1048576,"&gt;"&amp;DATE(2024,12,31))
 +COUNTIFS('acorduri de mediu impaduriri'!$A$2:$A$1048576,$A23,'acorduri de mediu impaduriri'!$I$2:$I$1048576,"&lt;="&amp;DATE(2024,12,31),'acorduri de mediu impaduriri'!$K$2:$K$1048576,"&gt;"&amp;DATE(2024,12,31))
 +COUNTIFS('acorduri de mediu impaduriri'!$A$2:$A$1048576,$A23,'acorduri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impaduriri'!$A$2:$A$1048576,$A23,'acorduri de mediu impaduriri'!$I$2:$I$1048576,"&lt;="&amp;DATE(2024,12,31),'acorduri de mediu impaduriri'!$J$2:$J$1048576,"&gt;"&amp;DATE(2024,12,31))
  +SUMIFS('acorduri de mediu impaduriri'!$C$2:$C$1048576,'acorduri de mediu impaduriri'!$A$2:$A$1048576,$A23,'acorduri de mediu impaduriri'!$I$2:$I$1048576,"&lt;="&amp;DATE(2024,12,31),'acorduri de mediu impaduriri'!$K$2:$K$1048576,"&gt;"&amp;DATE(2024,12,31))
  +SUMIFS('acorduri de mediu impaduriri'!$C$2:$C$1048576,'acorduri de mediu impaduriri'!$A$2:$A$1048576,$A23,'acorduri de mediu impaduriri'!$I$2:$I$1048576,"&lt;="&amp;DATE(2024,12,31),'acorduri de mediu impaduriri'!$J$2:$J$1048576,"",'acorduri de mediu impaduriri'!$K$2:$K$1048576,"")
 ))</f>
        <v>30.99</v>
      </c>
      <c r="O23" s="28">
        <f>IF(
  COUNTIFS('acorduri de mediu impaduriri'!$A$2:$A$1048576,$A23,'acorduri de mediu impaduriri'!$D$2:$D$1048576,"aprobat",'acorduri de mediu impaduriri'!$J$2:$J$1048576,"&lt;="&amp;DATE(2025,6,30))=0,
  "",
  SUMIFS('acorduri de mediu impaduriri'!$C$2:$C$1048576,'acorduri de mediu impaduriri'!$A$2:$A$1048576,$A23,'acorduri de mediu impaduriri'!$D$2:$D$1048576,"aprobat",'acorduri de mediu impaduriri'!$J$2:$J$1048576,"&lt;="&amp;DATE(2025,6,30))
)</f>
        <v>290.63</v>
      </c>
      <c r="P23" s="29">
        <f>IF(
  COUNTIFS('acorduri de mediu impaduriri'!$A$2:$A$1048576,$A23,'acorduri de mediu impaduriri'!$I$2:$I$1048576,"&lt;="&amp;DATE(2025,6,30),'acorduri de mediu impaduriri'!$J$2:$J$1048576,"&gt;"&amp;DATE(2025,6,30))
 +COUNTIFS('acorduri de mediu impaduriri'!$A$2:$A$1048576,$A23,'acorduri de mediu impaduriri'!$I$2:$I$1048576,"&lt;="&amp;DATE(2025,6,30),'acorduri de mediu impaduriri'!$K$2:$K$1048576,"&gt;"&amp;DATE(2025,6,30))
 +COUNTIFS('acorduri de mediu impaduriri'!$A$2:$A$1048576,$A23,'acorduri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impaduriri'!$A$2:$A$1048576,$A23,'acorduri de mediu impaduriri'!$I$2:$I$1048576,"&lt;="&amp;DATE(2025,6,30),'acorduri de mediu impaduriri'!$J$2:$J$1048576,"&gt;"&amp;DATE(2025,6,30))
  +SUMIFS('acorduri de mediu impaduriri'!$C$2:$C$1048576,'acorduri de mediu impaduriri'!$A$2:$A$1048576,$A23,'acorduri de mediu impaduriri'!$I$2:$I$1048576,"&lt;="&amp;DATE(2025,6,30),'acorduri de mediu impaduriri'!$K$2:$K$1048576,"&gt;"&amp;DATE(2025,6,30))
  +SUMIFS('acorduri de mediu impaduriri'!$C$2:$C$1048576,'acorduri de mediu impaduriri'!$A$2:$A$1048576,$A23,'acorduri de mediu impaduriri'!$I$2:$I$1048576,"&lt;="&amp;DATE(2025,6,30),'acorduri de mediu impaduriri'!$J$2:$J$1048576,"",'acorduri de mediu impaduriri'!$K$2:$K$1048576,"")
 ))</f>
        <v>73.411500000000004</v>
      </c>
      <c r="Q23" s="28">
        <f>IF(
  COUNTIFS('acorduri de mediu impaduriri'!$A$2:$A$1048576,$A23,'acorduri de mediu impaduriri'!$D$2:$D$1048576,"aprobat",'acorduri de mediu impaduriri'!$J$2:$J$1048576,"&lt;="&amp;DATE(2025,8,6))=0,
  "",
  SUMIFS('acorduri de mediu impaduriri'!$C$2:$C$1048576,'acorduri de mediu impaduriri'!$A$2:$A$1048576,$A23,'acorduri de mediu impaduriri'!$D$2:$D$1048576,"aprobat",'acorduri de mediu impaduriri'!$J$2:$J$1048576,"&lt;="&amp;DATE(2025,8,6))
)</f>
        <v>316.13</v>
      </c>
      <c r="R23" s="29">
        <f>IF(
  COUNTIFS('acorduri de mediu impaduriri'!$A$2:$A$1048576,$A23,'acorduri de mediu impaduriri'!$I$2:$I$1048576,"&lt;="&amp;DATE(2025,8,6),'acorduri de mediu impaduriri'!$J$2:$J$1048576,"&gt;"&amp;DATE(2025,8,6))
 +COUNTIFS('acorduri de mediu impaduriri'!$A$2:$A$1048576,$A23,'acorduri de mediu impaduriri'!$I$2:$I$1048576,"&lt;="&amp;DATE(2025,8,6),'acorduri de mediu impaduriri'!$K$2:$K$1048576,"&gt;"&amp;DATE(2025,8,6))
 +COUNTIFS('acorduri de mediu impaduriri'!$A$2:$A$1048576,$A23,'acorduri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impaduriri'!$A$2:$A$1048576,$A23,'acorduri de mediu impaduriri'!$I$2:$I$1048576,"&lt;="&amp;DATE(2025,8,6),'acorduri de mediu impaduriri'!$J$2:$J$1048576,"&gt;"&amp;DATE(2025,8,6))
  +SUMIFS('acorduri de mediu impaduriri'!$C$2:$C$1048576,'acorduri de mediu impaduriri'!$A$2:$A$1048576,$A23,'acorduri de mediu impaduriri'!$I$2:$I$1048576,"&lt;="&amp;DATE(2025,8,6),'acorduri de mediu impaduriri'!$K$2:$K$1048576,"&gt;"&amp;DATE(2025,8,6))
  +SUMIFS('acorduri de mediu impaduriri'!$C$2:$C$1048576,'acorduri de mediu impaduriri'!$A$2:$A$1048576,$A23,'acorduri de mediu impaduriri'!$I$2:$I$1048576,"&lt;="&amp;DATE(2025,8,6),'acorduri de mediu impaduriri'!$J$2:$J$1048576,"",'acorduri de mediu impaduriri'!$K$2:$K$1048576,"")
 ))</f>
        <v>47.911500000000004</v>
      </c>
      <c r="S23" s="42">
        <f>IF(
  COUNTIFS('acorduri de mediu impaduriri'!$A$2:$A$1048576,$A23,'acorduri de mediu impaduriri'!$D$2:$D$1048576,"aprobat",'acorduri de mediu impaduriri'!$J$2:$J$1048576,"&lt;="&amp;DATE(2025,7,30))=0,
  "",
  SUMIFS('acorduri de mediu impaduriri'!$C$2:$C$1048576,'acorduri de mediu impaduriri'!$A$2:$A$1048576,$A23,'acorduri de mediu impaduriri'!$D$2:$D$1048576,"aprobat",'acorduri de mediu impaduriri'!$J$2:$J$1048576,"&lt;="&amp;DATE(2025,7,30))
)</f>
        <v>316.13</v>
      </c>
    </row>
    <row r="24" spans="1:19" ht="18" customHeight="1" x14ac:dyDescent="0.35">
      <c r="A24" s="24" t="str">
        <f>nomenclatoare!A24</f>
        <v>Ialomița</v>
      </c>
      <c r="B24" s="25" t="s">
        <v>45</v>
      </c>
      <c r="C24" s="26">
        <f>IF(
  COUNTIFS('acorduri de mediu impaduriri'!$A$2:$A$3002,$A24,'acorduri de mediu impaduriri'!$D$2:$D$3002,"aprobat",'acorduri de mediu impaduriri'!$J$2:$J$3002,"&lt;="&amp;DATE(VALUE(RIGHT(TRIM($B24),4)),VALUE(MID(TRIM($B24),4,2)),VALUE(LEFT(TRIM($B24),2))))=0,
  "",
  SUMIFS('acorduri de mediu impaduriri'!$C$2:$C$3002,'acorduri de mediu impaduriri'!$A$2:$A$3002,$A24,'acorduri de mediu impaduriri'!$D$2:$D$3002,"aprobat",'acorduri de mediu impaduriri'!$J$2:$J$3002,"&lt;="&amp;DATE(VALUE(RIGHT(TRIM($B24),4)),VALUE(MID(TRIM($B24),4,2)),VALUE(LEFT(TRIM($B24),2))))
)</f>
        <v>380.03450000000004</v>
      </c>
      <c r="D24" s="26">
        <f>IF(
  COUNTIFS('acorduri de mediu impaduriri'!$A$2:$A$3002,$A24,'acorduri de mediu impaduriri'!$I$2:$I$3002,"&lt;="&amp;DATE(VALUE(RIGHT(TRIM($B24),4)),VALUE(MID(TRIM($B24),4,2)),VALUE(LEFT(TRIM($B24),2))),'acorduri de mediu impaduriri'!$J$2:$J$3002,"&gt;"&amp;DATE(VALUE(RIGHT(TRIM($B24),4)),VALUE(MID(TRIM($B24),4,2)),VALUE(LEFT(TRIM($B24),2))))
 +COUNTIFS('acorduri de mediu impaduriri'!$A$2:$A$3002,$A24,'acorduri de mediu impaduriri'!$I$2:$I$3002,"&lt;="&amp;DATE(VALUE(RIGHT(TRIM($B24),4)),VALUE(MID(TRIM($B24),4,2)),VALUE(LEFT(TRIM($B24),2))),'acorduri de mediu impaduriri'!$K$2:$K$3002,"&gt;"&amp;DATE(VALUE(RIGHT(TRIM($B24),4)),VALUE(MID(TRIM($B24),4,2)),VALUE(LEFT(TRIM($B24),2))))
 +COUNTIFS('acorduri de mediu impaduriri'!$A$2:$A$3002,$A24,'acorduri de mediu impaduriri'!$I$2:$I$3002,"&lt;="&amp;DATE(VALUE(RIGHT(TRIM($B24),4)),VALUE(MID(TRIM($B24),4,2)),VALUE(LEFT(TRIM($B24),2))),'acorduri de mediu impaduriri'!$J$2:$J$3002,"",'acorduri de mediu impaduriri'!$K$2:$K$3002,"")
 =0,
 "",
 MAX(0,
   SUMIFS('acorduri de mediu impaduriri'!$C$2:$C$3002,'acorduri de mediu impaduriri'!$A$2:$A$3002,$A24,'acorduri de mediu impaduriri'!$I$2:$I$3002,"&lt;="&amp;DATE(VALUE(RIGHT(TRIM($B24),4)),VALUE(MID(TRIM($B24),4,2)),VALUE(LEFT(TRIM($B24),2))),'acorduri de mediu impaduriri'!$J$2:$J$3002,"&gt;"&amp;DATE(VALUE(RIGHT(TRIM($B24),4)),VALUE(MID(TRIM($B24),4,2)),VALUE(LEFT(TRIM($B24),2))))
  +SUMIFS('acorduri de mediu impaduriri'!$C$2:$C$3002,'acorduri de mediu impaduriri'!$A$2:$A$3002,$A24,'acorduri de mediu impaduriri'!$I$2:$I$3002,"&lt;="&amp;DATE(VALUE(RIGHT(TRIM($B24),4)),VALUE(MID(TRIM($B24),4,2)),VALUE(LEFT(TRIM($B24),2))),'acorduri de mediu impaduriri'!$K$2:$K$3002,"&gt;"&amp;DATE(VALUE(RIGHT(TRIM($B24),4)),VALUE(MID(TRIM($B24),4,2)),VALUE(LEFT(TRIM($B24),2))))
  +SUMIFS('acorduri de mediu impaduriri'!$C$2:$C$3002,'acorduri de mediu impaduriri'!$A$2:$A$3002,$A24,'acorduri de mediu impaduriri'!$I$2:$I$3002,"&lt;="&amp;DATE(VALUE(RIGHT(TRIM($B24),4)),VALUE(MID(TRIM($B24),4,2)),VALUE(LEFT(TRIM($B24),2))),'acorduri de mediu impaduriri'!$J$2:$J$3002,"",'acorduri de mediu impaduriri'!$K$2:$K$3002,"")
 )
)</f>
        <v>184.63</v>
      </c>
      <c r="E24" s="26" t="str">
        <f>IF(
  COUNTIFS('acorduri de mediu impaduriri'!$A$2:$A$1048576,$A24,'acorduri de mediu impaduriri'!$D$2:$D$1048576,"respins",'acorduri de mediu impaduriri'!$K$2:$K$1048576,"&lt;="&amp;DATE(VALUE(RIGHT(TRIM($B24),4)),VALUE(MID(TRIM($B24),4,2)),VALUE(LEFT(TRIM($B24),2))))=0,
  "",
  SUMIFS('acorduri de mediu impaduriri'!$C$2:$C$1048576,'acorduri de mediu impaduriri'!$A$2:$A$1048576,$A24,'acorduri de mediu impaduriri'!$D$2:$D$1048576,"respins",'acorduri de mediu impaduriri'!$K$2:$K$1048576,"&lt;="&amp;DATE(VALUE(RIGHT(TRIM($B24),4)),VALUE(MID(TRIM($B24),4,2)),VALUE(LEFT(TRIM($B24),2))))
)</f>
        <v/>
      </c>
      <c r="F24" s="27">
        <f>IF(
  COUNTIFS('acorduri de mediu impaduriri'!$A$2:$A$1048576,$A24,'acorduri de mediu impaduriri'!$D$2:$D$1048576,"aprobat",'acorduri de mediu impaduriri'!$H$2:$H$1048576,"&lt;&gt;")=0,
  "",
  ROUNDUP(AVERAGEIFS('acorduri de mediu impaduriri'!$H$2:$H$1048576,'acorduri de mediu impaduriri'!$A$2:$A$1048576,$A24,'acorduri de mediu impaduriri'!$D$2:$D$1048576,"aprobat",'acorduri de mediu impaduriri'!$H$2:$H$1048576,"&lt;&gt;"),0)
)</f>
        <v>135</v>
      </c>
      <c r="G24" s="27">
        <f>IF(
  COUNTIFS('acorduri de mediu impaduriri'!$A$2:$A$1048576,$A24,'acorduri de mediu impaduriri'!$D$2:$D$1048576,"aprobat",'acorduri de mediu impaduriri'!$H$2:$H$1048576,"&lt;&gt;")=0,
  "",
  ROUNDUP(_xlfn.MINIFS('acorduri de mediu impaduriri'!$H$2:$H$1048576,'acorduri de mediu impaduriri'!$A$2:$A$1048576,$A24,'acorduri de mediu impaduriri'!$D$2:$D$1048576,"aprobat",'acorduri de mediu impaduriri'!$H$2:$H$1048576,"&lt;&gt;"),0)
)</f>
        <v>6</v>
      </c>
      <c r="H24" s="27">
        <f>IF(
  COUNTIFS('acorduri de mediu impaduriri'!$A$2:$A$1048576,$A24,'acorduri de mediu impaduriri'!$D$2:$D$1048576,"aprobat",'acorduri de mediu impaduriri'!$H$2:$H$1048576,"&lt;&gt;")=0,
  "",
  ROUNDUP(_xlfn.MAXIFS('acorduri de mediu impaduriri'!$H$2:$H$1048576,'acorduri de mediu impaduriri'!$A$2:$A$1048576,$A24,'acorduri de mediu impaduriri'!$D$2:$D$1048576,"aprobat",'acorduri de mediu impaduriri'!$H$2:$H$1048576,"&lt;&gt;"),0)
)</f>
        <v>790</v>
      </c>
      <c r="I24" s="28">
        <f>IF(
  COUNTIFS('acorduri de mediu impaduriri'!$A$2:$A$1048576,$A24,'acorduri de mediu impaduriri'!$D$2:$D$1048576,"aprobat",'acorduri de mediu impaduriri'!$J$2:$J$1048576,"&lt;="&amp;DATE(2023,12,31))=0,
  "",
  SUMIFS('acorduri de mediu impaduriri'!$C$2:$C$1048576,'acorduri de mediu impaduriri'!$A$2:$A$1048576,$A24,'acorduri de mediu impaduriri'!$D$2:$D$1048576,"aprobat",'acorduri de mediu impaduriri'!$J$2:$J$1048576,"&lt;="&amp;DATE(2023,12,31))
)</f>
        <v>7.5987</v>
      </c>
      <c r="J24" s="29">
        <f>IF(
  COUNTIFS('acorduri de mediu impaduriri'!$A$2:$A$1048576,$A24,'acorduri de mediu impaduriri'!$I$2:$I$1048576,"&lt;="&amp;DATE(2023,12,31),'acorduri de mediu impaduriri'!$J$2:$J$1048576,"&gt;"&amp;DATE(2023,12,31))
 +COUNTIFS('acorduri de mediu impaduriri'!$A$2:$A$1048576,$A24,'acorduri de mediu impaduriri'!$I$2:$I$1048576,"&lt;="&amp;DATE(2023,12,31),'acorduri de mediu impaduriri'!$K$2:$K$1048576,"&gt;"&amp;DATE(2023,12,31))
 +COUNTIFS('acorduri de mediu impaduriri'!$A$2:$A$1048576,$A24,'acorduri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impaduriri'!$A$2:$A$1048576,$A24,'acorduri de mediu impaduriri'!$I$2:$I$1048576,"&lt;="&amp;DATE(2023,12,31),'acorduri de mediu impaduriri'!$J$2:$J$1048576,"&gt;"&amp;DATE(2023,12,31))
  +SUMIFS('acorduri de mediu impaduriri'!$C$2:$C$1048576,'acorduri de mediu impaduriri'!$A$2:$A$1048576,$A24,'acorduri de mediu impaduriri'!$I$2:$I$1048576,"&lt;="&amp;DATE(2023,12,31),'acorduri de mediu impaduriri'!$K$2:$K$1048576,"&gt;"&amp;DATE(2023,12,31))
  +SUMIFS('acorduri de mediu impaduriri'!$C$2:$C$1048576,'acorduri de mediu impaduriri'!$A$2:$A$1048576,$A24,'acorduri de mediu impaduriri'!$I$2:$I$1048576,"&lt;="&amp;DATE(2023,12,31),'acorduri de mediu impaduriri'!$J$2:$J$1048576,"",'acorduri de mediu impaduriri'!$K$2:$K$1048576,"")
 ))</f>
        <v>122.07130000000001</v>
      </c>
      <c r="K24" s="28">
        <f>IF(
  COUNTIFS('acorduri de mediu impaduriri'!$A$2:$A$1048576,$A24,'acorduri de mediu impaduriri'!$D$2:$D$1048576,"aprobat",'acorduri de mediu impaduriri'!$J$2:$J$1048576,"&lt;="&amp;DATE(2024,6,30))=0,
  "",
  SUMIFS('acorduri de mediu impaduriri'!$C$2:$C$1048576,'acorduri de mediu impaduriri'!$A$2:$A$1048576,$A24,'acorduri de mediu impaduriri'!$D$2:$D$1048576,"aprobat",'acorduri de mediu impaduriri'!$J$2:$J$1048576,"&lt;="&amp;DATE(2024,6,30))
)</f>
        <v>12.508699999999999</v>
      </c>
      <c r="L24" s="29">
        <f>IF(
  COUNTIFS('acorduri de mediu impaduriri'!$A$2:$A$1048576,$A24,'acorduri de mediu impaduriri'!$I$2:$I$1048576,"&lt;="&amp;DATE(2024,6,30),'acorduri de mediu impaduriri'!$J$2:$J$1048576,"&gt;"&amp;DATE(2024,6,30))
 +COUNTIFS('acorduri de mediu impaduriri'!$A$2:$A$1048576,$A24,'acorduri de mediu impaduriri'!$I$2:$I$1048576,"&lt;="&amp;DATE(2024,6,30),'acorduri de mediu impaduriri'!$K$2:$K$1048576,"&gt;"&amp;DATE(2024,6,30))
 +COUNTIFS('acorduri de mediu impaduriri'!$A$2:$A$1048576,$A24,'acorduri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impaduriri'!$A$2:$A$1048576,$A24,'acorduri de mediu impaduriri'!$I$2:$I$1048576,"&lt;="&amp;DATE(2024,6,30),'acorduri de mediu impaduriri'!$J$2:$J$1048576,"&gt;"&amp;DATE(2024,6,30))
  +SUMIFS('acorduri de mediu impaduriri'!$C$2:$C$1048576,'acorduri de mediu impaduriri'!$A$2:$A$1048576,$A24,'acorduri de mediu impaduriri'!$I$2:$I$1048576,"&lt;="&amp;DATE(2024,6,30),'acorduri de mediu impaduriri'!$K$2:$K$1048576,"&gt;"&amp;DATE(2024,6,30))
  +SUMIFS('acorduri de mediu impaduriri'!$C$2:$C$1048576,'acorduri de mediu impaduriri'!$A$2:$A$1048576,$A24,'acorduri de mediu impaduriri'!$I$2:$I$1048576,"&lt;="&amp;DATE(2024,6,30),'acorduri de mediu impaduriri'!$J$2:$J$1048576,"",'acorduri de mediu impaduriri'!$K$2:$K$1048576,"")
 ))</f>
        <v>139.26130000000001</v>
      </c>
      <c r="M24" s="28">
        <f>IF(
  COUNTIFS('acorduri de mediu impaduriri'!$A$2:$A$1048576,$A24,'acorduri de mediu impaduriri'!$D$2:$D$1048576,"aprobat",'acorduri de mediu impaduriri'!$J$2:$J$1048576,"&lt;="&amp;DATE(2024,12,31))=0,
  "",
  SUMIFS('acorduri de mediu impaduriri'!$C$2:$C$1048576,'acorduri de mediu impaduriri'!$A$2:$A$1048576,$A24,'acorduri de mediu impaduriri'!$D$2:$D$1048576,"aprobat",'acorduri de mediu impaduriri'!$J$2:$J$1048576,"&lt;="&amp;DATE(2024,12,31))
)</f>
        <v>193.7758</v>
      </c>
      <c r="N24" s="29">
        <f>IF(
  COUNTIFS('acorduri de mediu impaduriri'!$A$2:$A$1048576,$A24,'acorduri de mediu impaduriri'!$I$2:$I$1048576,"&lt;="&amp;DATE(2024,12,31),'acorduri de mediu impaduriri'!$J$2:$J$1048576,"&gt;"&amp;DATE(2024,12,31))
 +COUNTIFS('acorduri de mediu impaduriri'!$A$2:$A$1048576,$A24,'acorduri de mediu impaduriri'!$I$2:$I$1048576,"&lt;="&amp;DATE(2024,12,31),'acorduri de mediu impaduriri'!$K$2:$K$1048576,"&gt;"&amp;DATE(2024,12,31))
 +COUNTIFS('acorduri de mediu impaduriri'!$A$2:$A$1048576,$A24,'acorduri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impaduriri'!$A$2:$A$1048576,$A24,'acorduri de mediu impaduriri'!$I$2:$I$1048576,"&lt;="&amp;DATE(2024,12,31),'acorduri de mediu impaduriri'!$J$2:$J$1048576,"&gt;"&amp;DATE(2024,12,31))
  +SUMIFS('acorduri de mediu impaduriri'!$C$2:$C$1048576,'acorduri de mediu impaduriri'!$A$2:$A$1048576,$A24,'acorduri de mediu impaduriri'!$I$2:$I$1048576,"&lt;="&amp;DATE(2024,12,31),'acorduri de mediu impaduriri'!$K$2:$K$1048576,"&gt;"&amp;DATE(2024,12,31))
  +SUMIFS('acorduri de mediu impaduriri'!$C$2:$C$1048576,'acorduri de mediu impaduriri'!$A$2:$A$1048576,$A24,'acorduri de mediu impaduriri'!$I$2:$I$1048576,"&lt;="&amp;DATE(2024,12,31),'acorduri de mediu impaduriri'!$J$2:$J$1048576,"",'acorduri de mediu impaduriri'!$K$2:$K$1048576,"")
 ))</f>
        <v>84.78670000000001</v>
      </c>
      <c r="O24" s="28">
        <f>IF(
  COUNTIFS('acorduri de mediu impaduriri'!$A$2:$A$1048576,$A24,'acorduri de mediu impaduriri'!$D$2:$D$1048576,"aprobat",'acorduri de mediu impaduriri'!$J$2:$J$1048576,"&lt;="&amp;DATE(2025,6,30))=0,
  "",
  SUMIFS('acorduri de mediu impaduriri'!$C$2:$C$1048576,'acorduri de mediu impaduriri'!$A$2:$A$1048576,$A24,'acorduri de mediu impaduriri'!$D$2:$D$1048576,"aprobat",'acorduri de mediu impaduriri'!$J$2:$J$1048576,"&lt;="&amp;DATE(2025,6,30))
)</f>
        <v>330.29250000000002</v>
      </c>
      <c r="P24" s="29">
        <f>IF(
  COUNTIFS('acorduri de mediu impaduriri'!$A$2:$A$1048576,$A24,'acorduri de mediu impaduriri'!$I$2:$I$1048576,"&lt;="&amp;DATE(2025,6,30),'acorduri de mediu impaduriri'!$J$2:$J$1048576,"&gt;"&amp;DATE(2025,6,30))
 +COUNTIFS('acorduri de mediu impaduriri'!$A$2:$A$1048576,$A24,'acorduri de mediu impaduriri'!$I$2:$I$1048576,"&lt;="&amp;DATE(2025,6,30),'acorduri de mediu impaduriri'!$K$2:$K$1048576,"&gt;"&amp;DATE(2025,6,30))
 +COUNTIFS('acorduri de mediu impaduriri'!$A$2:$A$1048576,$A24,'acorduri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impaduriri'!$A$2:$A$1048576,$A24,'acorduri de mediu impaduriri'!$I$2:$I$1048576,"&lt;="&amp;DATE(2025,6,30),'acorduri de mediu impaduriri'!$J$2:$J$1048576,"&gt;"&amp;DATE(2025,6,30))
  +SUMIFS('acorduri de mediu impaduriri'!$C$2:$C$1048576,'acorduri de mediu impaduriri'!$A$2:$A$1048576,$A24,'acorduri de mediu impaduriri'!$I$2:$I$1048576,"&lt;="&amp;DATE(2025,6,30),'acorduri de mediu impaduriri'!$K$2:$K$1048576,"&gt;"&amp;DATE(2025,6,30))
  +SUMIFS('acorduri de mediu impaduriri'!$C$2:$C$1048576,'acorduri de mediu impaduriri'!$A$2:$A$1048576,$A24,'acorduri de mediu impaduriri'!$I$2:$I$1048576,"&lt;="&amp;DATE(2025,6,30),'acorduri de mediu impaduriri'!$J$2:$J$1048576,"",'acorduri de mediu impaduriri'!$K$2:$K$1048576,"")
 ))</f>
        <v>225.68200000000002</v>
      </c>
      <c r="Q24" s="28">
        <f>IF(
  COUNTIFS('acorduri de mediu impaduriri'!$A$2:$A$1048576,$A24,'acorduri de mediu impaduriri'!$D$2:$D$1048576,"aprobat",'acorduri de mediu impaduriri'!$J$2:$J$1048576,"&lt;="&amp;DATE(2025,8,6))=0,
  "",
  SUMIFS('acorduri de mediu impaduriri'!$C$2:$C$1048576,'acorduri de mediu impaduriri'!$A$2:$A$1048576,$A24,'acorduri de mediu impaduriri'!$D$2:$D$1048576,"aprobat",'acorduri de mediu impaduriri'!$J$2:$J$1048576,"&lt;="&amp;DATE(2025,8,6))
)</f>
        <v>380.03450000000004</v>
      </c>
      <c r="R24" s="29">
        <f>IF(
  COUNTIFS('acorduri de mediu impaduriri'!$A$2:$A$1048576,$A24,'acorduri de mediu impaduriri'!$I$2:$I$1048576,"&lt;="&amp;DATE(2025,8,6),'acorduri de mediu impaduriri'!$J$2:$J$1048576,"&gt;"&amp;DATE(2025,8,6))
 +COUNTIFS('acorduri de mediu impaduriri'!$A$2:$A$1048576,$A24,'acorduri de mediu impaduriri'!$I$2:$I$1048576,"&lt;="&amp;DATE(2025,8,6),'acorduri de mediu impaduriri'!$K$2:$K$1048576,"&gt;"&amp;DATE(2025,8,6))
 +COUNTIFS('acorduri de mediu impaduriri'!$A$2:$A$1048576,$A24,'acorduri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impaduriri'!$A$2:$A$1048576,$A24,'acorduri de mediu impaduriri'!$I$2:$I$1048576,"&lt;="&amp;DATE(2025,8,6),'acorduri de mediu impaduriri'!$J$2:$J$1048576,"&gt;"&amp;DATE(2025,8,6))
  +SUMIFS('acorduri de mediu impaduriri'!$C$2:$C$1048576,'acorduri de mediu impaduriri'!$A$2:$A$1048576,$A24,'acorduri de mediu impaduriri'!$I$2:$I$1048576,"&lt;="&amp;DATE(2025,8,6),'acorduri de mediu impaduriri'!$K$2:$K$1048576,"&gt;"&amp;DATE(2025,8,6))
  +SUMIFS('acorduri de mediu impaduriri'!$C$2:$C$1048576,'acorduri de mediu impaduriri'!$A$2:$A$1048576,$A24,'acorduri de mediu impaduriri'!$I$2:$I$1048576,"&lt;="&amp;DATE(2025,8,6),'acorduri de mediu impaduriri'!$J$2:$J$1048576,"",'acorduri de mediu impaduriri'!$K$2:$K$1048576,"")
 ))</f>
        <v>184.63</v>
      </c>
      <c r="S24" s="42">
        <f>IF(
  COUNTIFS('acorduri de mediu impaduriri'!$A$2:$A$1048576,$A24,'acorduri de mediu impaduriri'!$D$2:$D$1048576,"aprobat",'acorduri de mediu impaduriri'!$J$2:$J$1048576,"&lt;="&amp;DATE(2025,7,30))=0,
  "",
  SUMIFS('acorduri de mediu impaduriri'!$C$2:$C$1048576,'acorduri de mediu impaduriri'!$A$2:$A$1048576,$A24,'acorduri de mediu impaduriri'!$D$2:$D$1048576,"aprobat",'acorduri de mediu impaduriri'!$J$2:$J$1048576,"&lt;="&amp;DATE(2025,7,30))
)</f>
        <v>359.97250000000003</v>
      </c>
    </row>
    <row r="25" spans="1:19" ht="18" customHeight="1" x14ac:dyDescent="0.35">
      <c r="A25" s="24" t="str">
        <f>nomenclatoare!A25</f>
        <v>Iași</v>
      </c>
      <c r="B25" s="25" t="s">
        <v>44</v>
      </c>
      <c r="C25" s="26">
        <f>IF(
  COUNTIFS('acorduri de mediu impaduriri'!$A$2:$A$3002,$A25,'acorduri de mediu impaduriri'!$D$2:$D$3002,"aprobat",'acorduri de mediu impaduriri'!$J$2:$J$3002,"&lt;="&amp;DATE(VALUE(RIGHT(TRIM($B25),4)),VALUE(MID(TRIM($B25),4,2)),VALUE(LEFT(TRIM($B25),2))))=0,
  "",
  SUMIFS('acorduri de mediu impaduriri'!$C$2:$C$3002,'acorduri de mediu impaduriri'!$A$2:$A$3002,$A25,'acorduri de mediu impaduriri'!$D$2:$D$3002,"aprobat",'acorduri de mediu impaduriri'!$J$2:$J$3002,"&lt;="&amp;DATE(VALUE(RIGHT(TRIM($B25),4)),VALUE(MID(TRIM($B25),4,2)),VALUE(LEFT(TRIM($B25),2))))
)</f>
        <v>243.34980000000002</v>
      </c>
      <c r="D25" s="26">
        <f>IF(
  COUNTIFS('acorduri de mediu impaduriri'!$A$2:$A$3002,$A25,'acorduri de mediu impaduriri'!$I$2:$I$3002,"&lt;="&amp;DATE(VALUE(RIGHT(TRIM($B25),4)),VALUE(MID(TRIM($B25),4,2)),VALUE(LEFT(TRIM($B25),2))),'acorduri de mediu impaduriri'!$J$2:$J$3002,"&gt;"&amp;DATE(VALUE(RIGHT(TRIM($B25),4)),VALUE(MID(TRIM($B25),4,2)),VALUE(LEFT(TRIM($B25),2))))
 +COUNTIFS('acorduri de mediu impaduriri'!$A$2:$A$3002,$A25,'acorduri de mediu impaduriri'!$I$2:$I$3002,"&lt;="&amp;DATE(VALUE(RIGHT(TRIM($B25),4)),VALUE(MID(TRIM($B25),4,2)),VALUE(LEFT(TRIM($B25),2))),'acorduri de mediu impaduriri'!$K$2:$K$3002,"&gt;"&amp;DATE(VALUE(RIGHT(TRIM($B25),4)),VALUE(MID(TRIM($B25),4,2)),VALUE(LEFT(TRIM($B25),2))))
 +COUNTIFS('acorduri de mediu impaduriri'!$A$2:$A$3002,$A25,'acorduri de mediu impaduriri'!$I$2:$I$3002,"&lt;="&amp;DATE(VALUE(RIGHT(TRIM($B25),4)),VALUE(MID(TRIM($B25),4,2)),VALUE(LEFT(TRIM($B25),2))),'acorduri de mediu impaduriri'!$J$2:$J$3002,"",'acorduri de mediu impaduriri'!$K$2:$K$3002,"")
 =0,
 "",
 MAX(0,
   SUMIFS('acorduri de mediu impaduriri'!$C$2:$C$3002,'acorduri de mediu impaduriri'!$A$2:$A$3002,$A25,'acorduri de mediu impaduriri'!$I$2:$I$3002,"&lt;="&amp;DATE(VALUE(RIGHT(TRIM($B25),4)),VALUE(MID(TRIM($B25),4,2)),VALUE(LEFT(TRIM($B25),2))),'acorduri de mediu impaduriri'!$J$2:$J$3002,"&gt;"&amp;DATE(VALUE(RIGHT(TRIM($B25),4)),VALUE(MID(TRIM($B25),4,2)),VALUE(LEFT(TRIM($B25),2))))
  +SUMIFS('acorduri de mediu impaduriri'!$C$2:$C$3002,'acorduri de mediu impaduriri'!$A$2:$A$3002,$A25,'acorduri de mediu impaduriri'!$I$2:$I$3002,"&lt;="&amp;DATE(VALUE(RIGHT(TRIM($B25),4)),VALUE(MID(TRIM($B25),4,2)),VALUE(LEFT(TRIM($B25),2))),'acorduri de mediu impaduriri'!$K$2:$K$3002,"&gt;"&amp;DATE(VALUE(RIGHT(TRIM($B25),4)),VALUE(MID(TRIM($B25),4,2)),VALUE(LEFT(TRIM($B25),2))))
  +SUMIFS('acorduri de mediu impaduriri'!$C$2:$C$3002,'acorduri de mediu impaduriri'!$A$2:$A$3002,$A25,'acorduri de mediu impaduriri'!$I$2:$I$3002,"&lt;="&amp;DATE(VALUE(RIGHT(TRIM($B25),4)),VALUE(MID(TRIM($B25),4,2)),VALUE(LEFT(TRIM($B25),2))),'acorduri de mediu impaduriri'!$J$2:$J$3002,"",'acorduri de mediu impaduriri'!$K$2:$K$3002,"")
 )
)</f>
        <v>103.57549999999999</v>
      </c>
      <c r="E25" s="26" t="str">
        <f>IF(
  COUNTIFS('acorduri de mediu impaduriri'!$A$2:$A$1048576,$A25,'acorduri de mediu impaduriri'!$D$2:$D$1048576,"respins",'acorduri de mediu impaduriri'!$K$2:$K$1048576,"&lt;="&amp;DATE(VALUE(RIGHT(TRIM($B25),4)),VALUE(MID(TRIM($B25),4,2)),VALUE(LEFT(TRIM($B25),2))))=0,
  "",
  SUMIFS('acorduri de mediu impaduriri'!$C$2:$C$1048576,'acorduri de mediu impaduriri'!$A$2:$A$1048576,$A25,'acorduri de mediu impaduriri'!$D$2:$D$1048576,"respins",'acorduri de mediu impaduriri'!$K$2:$K$1048576,"&lt;="&amp;DATE(VALUE(RIGHT(TRIM($B25),4)),VALUE(MID(TRIM($B25),4,2)),VALUE(LEFT(TRIM($B25),2))))
)</f>
        <v/>
      </c>
      <c r="F25" s="27">
        <f>IF(
  COUNTIFS('acorduri de mediu impaduriri'!$A$2:$A$1048576,$A25,'acorduri de mediu impaduriri'!$D$2:$D$1048576,"aprobat",'acorduri de mediu impaduriri'!$H$2:$H$1048576,"&lt;&gt;")=0,
  "",
  ROUNDUP(AVERAGEIFS('acorduri de mediu impaduriri'!$H$2:$H$1048576,'acorduri de mediu impaduriri'!$A$2:$A$1048576,$A25,'acorduri de mediu impaduriri'!$D$2:$D$1048576,"aprobat",'acorduri de mediu impaduriri'!$H$2:$H$1048576,"&lt;&gt;"),0)
)</f>
        <v>58</v>
      </c>
      <c r="G25" s="27">
        <f>IF(
  COUNTIFS('acorduri de mediu impaduriri'!$A$2:$A$1048576,$A25,'acorduri de mediu impaduriri'!$D$2:$D$1048576,"aprobat",'acorduri de mediu impaduriri'!$H$2:$H$1048576,"&lt;&gt;")=0,
  "",
  ROUNDUP(_xlfn.MINIFS('acorduri de mediu impaduriri'!$H$2:$H$1048576,'acorduri de mediu impaduriri'!$A$2:$A$1048576,$A25,'acorduri de mediu impaduriri'!$D$2:$D$1048576,"aprobat",'acorduri de mediu impaduriri'!$H$2:$H$1048576,"&lt;&gt;"),0)
)</f>
        <v>34</v>
      </c>
      <c r="H25" s="27">
        <f>IF(
  COUNTIFS('acorduri de mediu impaduriri'!$A$2:$A$1048576,$A25,'acorduri de mediu impaduriri'!$D$2:$D$1048576,"aprobat",'acorduri de mediu impaduriri'!$H$2:$H$1048576,"&lt;&gt;")=0,
  "",
  ROUNDUP(_xlfn.MAXIFS('acorduri de mediu impaduriri'!$H$2:$H$1048576,'acorduri de mediu impaduriri'!$A$2:$A$1048576,$A25,'acorduri de mediu impaduriri'!$D$2:$D$1048576,"aprobat",'acorduri de mediu impaduriri'!$H$2:$H$1048576,"&lt;&gt;"),0)
)</f>
        <v>139</v>
      </c>
      <c r="I25" s="28">
        <f>IF(
  COUNTIFS('acorduri de mediu impaduriri'!$A$2:$A$1048576,$A25,'acorduri de mediu impaduriri'!$D$2:$D$1048576,"aprobat",'acorduri de mediu impaduriri'!$J$2:$J$1048576,"&lt;="&amp;DATE(2023,12,31))=0,
  "",
  SUMIFS('acorduri de mediu impaduriri'!$C$2:$C$1048576,'acorduri de mediu impaduriri'!$A$2:$A$1048576,$A25,'acorduri de mediu impaduriri'!$D$2:$D$1048576,"aprobat",'acorduri de mediu impaduriri'!$J$2:$J$1048576,"&lt;="&amp;DATE(2023,12,31))
)</f>
        <v>49.377900000000004</v>
      </c>
      <c r="J25" s="29">
        <f>IF(
  COUNTIFS('acorduri de mediu impaduriri'!$A$2:$A$1048576,$A25,'acorduri de mediu impaduriri'!$I$2:$I$1048576,"&lt;="&amp;DATE(2023,12,31),'acorduri de mediu impaduriri'!$J$2:$J$1048576,"&gt;"&amp;DATE(2023,12,31))
 +COUNTIFS('acorduri de mediu impaduriri'!$A$2:$A$1048576,$A25,'acorduri de mediu impaduriri'!$I$2:$I$1048576,"&lt;="&amp;DATE(2023,12,31),'acorduri de mediu impaduriri'!$K$2:$K$1048576,"&gt;"&amp;DATE(2023,12,31))
 +COUNTIFS('acorduri de mediu impaduriri'!$A$2:$A$1048576,$A25,'acorduri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impaduriri'!$A$2:$A$1048576,$A25,'acorduri de mediu impaduriri'!$I$2:$I$1048576,"&lt;="&amp;DATE(2023,12,31),'acorduri de mediu impaduriri'!$J$2:$J$1048576,"&gt;"&amp;DATE(2023,12,31))
  +SUMIFS('acorduri de mediu impaduriri'!$C$2:$C$1048576,'acorduri de mediu impaduriri'!$A$2:$A$1048576,$A25,'acorduri de mediu impaduriri'!$I$2:$I$1048576,"&lt;="&amp;DATE(2023,12,31),'acorduri de mediu impaduriri'!$K$2:$K$1048576,"&gt;"&amp;DATE(2023,12,31))
  +SUMIFS('acorduri de mediu impaduriri'!$C$2:$C$1048576,'acorduri de mediu impaduriri'!$A$2:$A$1048576,$A25,'acorduri de mediu impaduriri'!$I$2:$I$1048576,"&lt;="&amp;DATE(2023,12,31),'acorduri de mediu impaduriri'!$J$2:$J$1048576,"",'acorduri de mediu impaduriri'!$K$2:$K$1048576,"")
 ))</f>
        <v>1.57</v>
      </c>
      <c r="K25" s="28">
        <f>IF(
  COUNTIFS('acorduri de mediu impaduriri'!$A$2:$A$1048576,$A25,'acorduri de mediu impaduriri'!$D$2:$D$1048576,"aprobat",'acorduri de mediu impaduriri'!$J$2:$J$1048576,"&lt;="&amp;DATE(2024,6,30))=0,
  "",
  SUMIFS('acorduri de mediu impaduriri'!$C$2:$C$1048576,'acorduri de mediu impaduriri'!$A$2:$A$1048576,$A25,'acorduri de mediu impaduriri'!$D$2:$D$1048576,"aprobat",'acorduri de mediu impaduriri'!$J$2:$J$1048576,"&lt;="&amp;DATE(2024,6,30))
)</f>
        <v>50.947900000000004</v>
      </c>
      <c r="L25" s="29">
        <f>IF(
  COUNTIFS('acorduri de mediu impaduriri'!$A$2:$A$1048576,$A25,'acorduri de mediu impaduriri'!$I$2:$I$1048576,"&lt;="&amp;DATE(2024,6,30),'acorduri de mediu impaduriri'!$J$2:$J$1048576,"&gt;"&amp;DATE(2024,6,30))
 +COUNTIFS('acorduri de mediu impaduriri'!$A$2:$A$1048576,$A25,'acorduri de mediu impaduriri'!$I$2:$I$1048576,"&lt;="&amp;DATE(2024,6,30),'acorduri de mediu impaduriri'!$K$2:$K$1048576,"&gt;"&amp;DATE(2024,6,30))
 +COUNTIFS('acorduri de mediu impaduriri'!$A$2:$A$1048576,$A25,'acorduri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impaduriri'!$A$2:$A$1048576,$A25,'acorduri de mediu impaduriri'!$I$2:$I$1048576,"&lt;="&amp;DATE(2024,6,30),'acorduri de mediu impaduriri'!$J$2:$J$1048576,"&gt;"&amp;DATE(2024,6,30))
  +SUMIFS('acorduri de mediu impaduriri'!$C$2:$C$1048576,'acorduri de mediu impaduriri'!$A$2:$A$1048576,$A25,'acorduri de mediu impaduriri'!$I$2:$I$1048576,"&lt;="&amp;DATE(2024,6,30),'acorduri de mediu impaduriri'!$K$2:$K$1048576,"&gt;"&amp;DATE(2024,6,30))
  +SUMIFS('acorduri de mediu impaduriri'!$C$2:$C$1048576,'acorduri de mediu impaduriri'!$A$2:$A$1048576,$A25,'acorduri de mediu impaduriri'!$I$2:$I$1048576,"&lt;="&amp;DATE(2024,6,30),'acorduri de mediu impaduriri'!$J$2:$J$1048576,"",'acorduri de mediu impaduriri'!$K$2:$K$1048576,"")
 ))</f>
        <v>38.200000000000003</v>
      </c>
      <c r="M25" s="28">
        <f>IF(
  COUNTIFS('acorduri de mediu impaduriri'!$A$2:$A$1048576,$A25,'acorduri de mediu impaduriri'!$D$2:$D$1048576,"aprobat",'acorduri de mediu impaduriri'!$J$2:$J$1048576,"&lt;="&amp;DATE(2024,12,31))=0,
  "",
  SUMIFS('acorduri de mediu impaduriri'!$C$2:$C$1048576,'acorduri de mediu impaduriri'!$A$2:$A$1048576,$A25,'acorduri de mediu impaduriri'!$D$2:$D$1048576,"aprobat",'acorduri de mediu impaduriri'!$J$2:$J$1048576,"&lt;="&amp;DATE(2024,12,31))
)</f>
        <v>130.7824</v>
      </c>
      <c r="N25" s="29" t="str">
        <f>IF(
  COUNTIFS('acorduri de mediu impaduriri'!$A$2:$A$1048576,$A25,'acorduri de mediu impaduriri'!$I$2:$I$1048576,"&lt;="&amp;DATE(2024,12,31),'acorduri de mediu impaduriri'!$J$2:$J$1048576,"&gt;"&amp;DATE(2024,12,31))
 +COUNTIFS('acorduri de mediu impaduriri'!$A$2:$A$1048576,$A25,'acorduri de mediu impaduriri'!$I$2:$I$1048576,"&lt;="&amp;DATE(2024,12,31),'acorduri de mediu impaduriri'!$K$2:$K$1048576,"&gt;"&amp;DATE(2024,12,31))
 +COUNTIFS('acorduri de mediu impaduriri'!$A$2:$A$1048576,$A25,'acorduri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impaduriri'!$A$2:$A$1048576,$A25,'acorduri de mediu impaduriri'!$I$2:$I$1048576,"&lt;="&amp;DATE(2024,12,31),'acorduri de mediu impaduriri'!$J$2:$J$1048576,"&gt;"&amp;DATE(2024,12,31))
  +SUMIFS('acorduri de mediu impaduriri'!$C$2:$C$1048576,'acorduri de mediu impaduriri'!$A$2:$A$1048576,$A25,'acorduri de mediu impaduriri'!$I$2:$I$1048576,"&lt;="&amp;DATE(2024,12,31),'acorduri de mediu impaduriri'!$K$2:$K$1048576,"&gt;"&amp;DATE(2024,12,31))
  +SUMIFS('acorduri de mediu impaduriri'!$C$2:$C$1048576,'acorduri de mediu impaduriri'!$A$2:$A$1048576,$A25,'acorduri de mediu impaduriri'!$I$2:$I$1048576,"&lt;="&amp;DATE(2024,12,31),'acorduri de mediu impaduriri'!$J$2:$J$1048576,"",'acorduri de mediu impaduriri'!$K$2:$K$1048576,"")
 ))</f>
        <v/>
      </c>
      <c r="O25" s="28">
        <f>IF(
  COUNTIFS('acorduri de mediu impaduriri'!$A$2:$A$1048576,$A25,'acorduri de mediu impaduriri'!$D$2:$D$1048576,"aprobat",'acorduri de mediu impaduriri'!$J$2:$J$1048576,"&lt;="&amp;DATE(2025,6,30))=0,
  "",
  SUMIFS('acorduri de mediu impaduriri'!$C$2:$C$1048576,'acorduri de mediu impaduriri'!$A$2:$A$1048576,$A25,'acorduri de mediu impaduriri'!$D$2:$D$1048576,"aprobat",'acorduri de mediu impaduriri'!$J$2:$J$1048576,"&lt;="&amp;DATE(2025,6,30))
)</f>
        <v>227.97239999999999</v>
      </c>
      <c r="P25" s="29">
        <f>IF(
  COUNTIFS('acorduri de mediu impaduriri'!$A$2:$A$1048576,$A25,'acorduri de mediu impaduriri'!$I$2:$I$1048576,"&lt;="&amp;DATE(2025,6,30),'acorduri de mediu impaduriri'!$J$2:$J$1048576,"&gt;"&amp;DATE(2025,6,30))
 +COUNTIFS('acorduri de mediu impaduriri'!$A$2:$A$1048576,$A25,'acorduri de mediu impaduriri'!$I$2:$I$1048576,"&lt;="&amp;DATE(2025,6,30),'acorduri de mediu impaduriri'!$K$2:$K$1048576,"&gt;"&amp;DATE(2025,6,30))
 +COUNTIFS('acorduri de mediu impaduriri'!$A$2:$A$1048576,$A25,'acorduri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impaduriri'!$A$2:$A$1048576,$A25,'acorduri de mediu impaduriri'!$I$2:$I$1048576,"&lt;="&amp;DATE(2025,6,30),'acorduri de mediu impaduriri'!$J$2:$J$1048576,"&gt;"&amp;DATE(2025,6,30))
  +SUMIFS('acorduri de mediu impaduriri'!$C$2:$C$1048576,'acorduri de mediu impaduriri'!$A$2:$A$1048576,$A25,'acorduri de mediu impaduriri'!$I$2:$I$1048576,"&lt;="&amp;DATE(2025,6,30),'acorduri de mediu impaduriri'!$K$2:$K$1048576,"&gt;"&amp;DATE(2025,6,30))
  +SUMIFS('acorduri de mediu impaduriri'!$C$2:$C$1048576,'acorduri de mediu impaduriri'!$A$2:$A$1048576,$A25,'acorduri de mediu impaduriri'!$I$2:$I$1048576,"&lt;="&amp;DATE(2025,6,30),'acorduri de mediu impaduriri'!$J$2:$J$1048576,"",'acorduri de mediu impaduriri'!$K$2:$K$1048576,"")
 ))</f>
        <v>34.7074</v>
      </c>
      <c r="Q25" s="28">
        <f>IF(
  COUNTIFS('acorduri de mediu impaduriri'!$A$2:$A$1048576,$A25,'acorduri de mediu impaduriri'!$D$2:$D$1048576,"aprobat",'acorduri de mediu impaduriri'!$J$2:$J$1048576,"&lt;="&amp;DATE(2025,8,6))=0,
  "",
  SUMIFS('acorduri de mediu impaduriri'!$C$2:$C$1048576,'acorduri de mediu impaduriri'!$A$2:$A$1048576,$A25,'acorduri de mediu impaduriri'!$D$2:$D$1048576,"aprobat",'acorduri de mediu impaduriri'!$J$2:$J$1048576,"&lt;="&amp;DATE(2025,8,6))
)</f>
        <v>243.34980000000002</v>
      </c>
      <c r="R25" s="29">
        <f>IF(
  COUNTIFS('acorduri de mediu impaduriri'!$A$2:$A$1048576,$A25,'acorduri de mediu impaduriri'!$I$2:$I$1048576,"&lt;="&amp;DATE(2025,8,6),'acorduri de mediu impaduriri'!$J$2:$J$1048576,"&gt;"&amp;DATE(2025,8,6))
 +COUNTIFS('acorduri de mediu impaduriri'!$A$2:$A$1048576,$A25,'acorduri de mediu impaduriri'!$I$2:$I$1048576,"&lt;="&amp;DATE(2025,8,6),'acorduri de mediu impaduriri'!$K$2:$K$1048576,"&gt;"&amp;DATE(2025,8,6))
 +COUNTIFS('acorduri de mediu impaduriri'!$A$2:$A$1048576,$A25,'acorduri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impaduriri'!$A$2:$A$1048576,$A25,'acorduri de mediu impaduriri'!$I$2:$I$1048576,"&lt;="&amp;DATE(2025,8,6),'acorduri de mediu impaduriri'!$J$2:$J$1048576,"&gt;"&amp;DATE(2025,8,6))
  +SUMIFS('acorduri de mediu impaduriri'!$C$2:$C$1048576,'acorduri de mediu impaduriri'!$A$2:$A$1048576,$A25,'acorduri de mediu impaduriri'!$I$2:$I$1048576,"&lt;="&amp;DATE(2025,8,6),'acorduri de mediu impaduriri'!$K$2:$K$1048576,"&gt;"&amp;DATE(2025,8,6))
  +SUMIFS('acorduri de mediu impaduriri'!$C$2:$C$1048576,'acorduri de mediu impaduriri'!$A$2:$A$1048576,$A25,'acorduri de mediu impaduriri'!$I$2:$I$1048576,"&lt;="&amp;DATE(2025,8,6),'acorduri de mediu impaduriri'!$J$2:$J$1048576,"",'acorduri de mediu impaduriri'!$K$2:$K$1048576,"")
 ))</f>
        <v>38.7455</v>
      </c>
      <c r="S25" s="42">
        <f>IF(
  COUNTIFS('acorduri de mediu impaduriri'!$A$2:$A$1048576,$A25,'acorduri de mediu impaduriri'!$D$2:$D$1048576,"aprobat",'acorduri de mediu impaduriri'!$J$2:$J$1048576,"&lt;="&amp;DATE(2025,7,30))=0,
  "",
  SUMIFS('acorduri de mediu impaduriri'!$C$2:$C$1048576,'acorduri de mediu impaduriri'!$A$2:$A$1048576,$A25,'acorduri de mediu impaduriri'!$D$2:$D$1048576,"aprobat",'acorduri de mediu impaduriri'!$J$2:$J$1048576,"&lt;="&amp;DATE(2025,7,30))
)</f>
        <v>233.18340000000001</v>
      </c>
    </row>
    <row r="26" spans="1:19" ht="18" customHeight="1" x14ac:dyDescent="0.35">
      <c r="A26" s="24" t="str">
        <f>nomenclatoare!A26</f>
        <v>Ilfov</v>
      </c>
      <c r="B26" s="25"/>
      <c r="C26" s="26" t="str">
        <f>IF(
  COUNTIFS('acorduri de mediu impaduriri'!$A$2:$A$3002,$A26,'acorduri de mediu impaduriri'!$D$2:$D$3002,"aprobat",'acorduri de mediu impaduriri'!$J$2:$J$3002,"&lt;="&amp;DATE(VALUE(RIGHT(TRIM($B26),4)),VALUE(MID(TRIM($B26),4,2)),VALUE(LEFT(TRIM($B26),2))))=0,
  "",
  SUMIFS('acorduri de mediu impaduriri'!$C$2:$C$3002,'acorduri de mediu impaduriri'!$A$2:$A$3002,$A26,'acorduri de mediu impaduriri'!$D$2:$D$3002,"aprobat",'acorduri de mediu impaduriri'!$J$2:$J$3002,"&lt;="&amp;DATE(VALUE(RIGHT(TRIM($B26),4)),VALUE(MID(TRIM($B26),4,2)),VALUE(LEFT(TRIM($B26),2))))
)</f>
        <v/>
      </c>
      <c r="D26" s="26" t="str">
        <f>IF(
  COUNTIFS('acorduri de mediu impaduriri'!$A$2:$A$3002,$A26,'acorduri de mediu impaduriri'!$I$2:$I$3002,"&lt;="&amp;DATE(VALUE(RIGHT(TRIM($B26),4)),VALUE(MID(TRIM($B26),4,2)),VALUE(LEFT(TRIM($B26),2))),'acorduri de mediu impaduriri'!$J$2:$J$3002,"&gt;"&amp;DATE(VALUE(RIGHT(TRIM($B26),4)),VALUE(MID(TRIM($B26),4,2)),VALUE(LEFT(TRIM($B26),2))))
 +COUNTIFS('acorduri de mediu impaduriri'!$A$2:$A$3002,$A26,'acorduri de mediu impaduriri'!$I$2:$I$3002,"&lt;="&amp;DATE(VALUE(RIGHT(TRIM($B26),4)),VALUE(MID(TRIM($B26),4,2)),VALUE(LEFT(TRIM($B26),2))),'acorduri de mediu impaduriri'!$K$2:$K$3002,"&gt;"&amp;DATE(VALUE(RIGHT(TRIM($B26),4)),VALUE(MID(TRIM($B26),4,2)),VALUE(LEFT(TRIM($B26),2))))
 +COUNTIFS('acorduri de mediu impaduriri'!$A$2:$A$3002,$A26,'acorduri de mediu impaduriri'!$I$2:$I$3002,"&lt;="&amp;DATE(VALUE(RIGHT(TRIM($B26),4)),VALUE(MID(TRIM($B26),4,2)),VALUE(LEFT(TRIM($B26),2))),'acorduri de mediu impaduriri'!$J$2:$J$3002,"",'acorduri de mediu impaduriri'!$K$2:$K$3002,"")
 =0,
 "",
 MAX(0,
   SUMIFS('acorduri de mediu impaduriri'!$C$2:$C$3002,'acorduri de mediu impaduriri'!$A$2:$A$3002,$A26,'acorduri de mediu impaduriri'!$I$2:$I$3002,"&lt;="&amp;DATE(VALUE(RIGHT(TRIM($B26),4)),VALUE(MID(TRIM($B26),4,2)),VALUE(LEFT(TRIM($B26),2))),'acorduri de mediu impaduriri'!$J$2:$J$3002,"&gt;"&amp;DATE(VALUE(RIGHT(TRIM($B26),4)),VALUE(MID(TRIM($B26),4,2)),VALUE(LEFT(TRIM($B26),2))))
  +SUMIFS('acorduri de mediu impaduriri'!$C$2:$C$3002,'acorduri de mediu impaduriri'!$A$2:$A$3002,$A26,'acorduri de mediu impaduriri'!$I$2:$I$3002,"&lt;="&amp;DATE(VALUE(RIGHT(TRIM($B26),4)),VALUE(MID(TRIM($B26),4,2)),VALUE(LEFT(TRIM($B26),2))),'acorduri de mediu impaduriri'!$K$2:$K$3002,"&gt;"&amp;DATE(VALUE(RIGHT(TRIM($B26),4)),VALUE(MID(TRIM($B26),4,2)),VALUE(LEFT(TRIM($B26),2))))
  +SUMIFS('acorduri de mediu impaduriri'!$C$2:$C$3002,'acorduri de mediu impaduriri'!$A$2:$A$3002,$A26,'acorduri de mediu impaduriri'!$I$2:$I$3002,"&lt;="&amp;DATE(VALUE(RIGHT(TRIM($B26),4)),VALUE(MID(TRIM($B26),4,2)),VALUE(LEFT(TRIM($B26),2))),'acorduri de mediu impaduriri'!$J$2:$J$3002,"",'acorduri de mediu impaduriri'!$K$2:$K$3002,"")
 )
)</f>
        <v/>
      </c>
      <c r="E26" s="26" t="str">
        <f>IF(
  COUNTIFS('acorduri de mediu impaduriri'!$A$2:$A$1048576,$A26,'acorduri de mediu impaduriri'!$D$2:$D$1048576,"respins",'acorduri de mediu impaduriri'!$K$2:$K$1048576,"&lt;="&amp;DATE(VALUE(RIGHT(TRIM($B26),4)),VALUE(MID(TRIM($B26),4,2)),VALUE(LEFT(TRIM($B26),2))))=0,
  "",
  SUMIFS('acorduri de mediu impaduriri'!$C$2:$C$1048576,'acorduri de mediu impaduriri'!$A$2:$A$1048576,$A26,'acorduri de mediu impaduriri'!$D$2:$D$1048576,"respins",'acorduri de mediu impaduriri'!$K$2:$K$1048576,"&lt;="&amp;DATE(VALUE(RIGHT(TRIM($B26),4)),VALUE(MID(TRIM($B26),4,2)),VALUE(LEFT(TRIM($B26),2))))
)</f>
        <v/>
      </c>
      <c r="F26" s="27" t="str">
        <f>IF(
  COUNTIFS('acorduri de mediu impaduriri'!$A$2:$A$1048576,$A26,'acorduri de mediu impaduriri'!$D$2:$D$1048576,"aprobat",'acorduri de mediu impaduriri'!$H$2:$H$1048576,"&lt;&gt;")=0,
  "",
  ROUNDUP(AVERAGEIFS('acorduri de mediu impaduriri'!$H$2:$H$1048576,'acorduri de mediu impaduriri'!$A$2:$A$1048576,$A26,'acorduri de mediu impaduriri'!$D$2:$D$1048576,"aprobat",'acorduri de mediu impaduriri'!$H$2:$H$1048576,"&lt;&gt;"),0)
)</f>
        <v/>
      </c>
      <c r="G26" s="27" t="str">
        <f>IF(
  COUNTIFS('acorduri de mediu impaduriri'!$A$2:$A$1048576,$A26,'acorduri de mediu impaduriri'!$D$2:$D$1048576,"aprobat",'acorduri de mediu impaduriri'!$H$2:$H$1048576,"&lt;&gt;")=0,
  "",
  ROUNDUP(_xlfn.MINIFS('acorduri de mediu impaduriri'!$H$2:$H$1048576,'acorduri de mediu impaduriri'!$A$2:$A$1048576,$A26,'acorduri de mediu impaduriri'!$D$2:$D$1048576,"aprobat",'acorduri de mediu impaduriri'!$H$2:$H$1048576,"&lt;&gt;"),0)
)</f>
        <v/>
      </c>
      <c r="H26" s="27" t="str">
        <f>IF(
  COUNTIFS('acorduri de mediu impaduriri'!$A$2:$A$1048576,$A26,'acorduri de mediu impaduriri'!$D$2:$D$1048576,"aprobat",'acorduri de mediu impaduriri'!$H$2:$H$1048576,"&lt;&gt;")=0,
  "",
  ROUNDUP(_xlfn.MAXIFS('acorduri de mediu impaduriri'!$H$2:$H$1048576,'acorduri de mediu impaduriri'!$A$2:$A$1048576,$A26,'acorduri de mediu impaduriri'!$D$2:$D$1048576,"aprobat",'acorduri de mediu impaduriri'!$H$2:$H$1048576,"&lt;&gt;"),0)
)</f>
        <v/>
      </c>
      <c r="I26" s="28" t="str">
        <f>IF(
  COUNTIFS('acorduri de mediu impaduriri'!$A$2:$A$1048576,$A26,'acorduri de mediu impaduriri'!$D$2:$D$1048576,"aprobat",'acorduri de mediu impaduriri'!$J$2:$J$1048576,"&lt;="&amp;DATE(2023,12,31))=0,
  "",
  SUMIFS('acorduri de mediu impaduriri'!$C$2:$C$1048576,'acorduri de mediu impaduriri'!$A$2:$A$1048576,$A26,'acorduri de mediu impaduriri'!$D$2:$D$1048576,"aprobat",'acorduri de mediu impaduriri'!$J$2:$J$1048576,"&lt;="&amp;DATE(2023,12,31))
)</f>
        <v/>
      </c>
      <c r="J26" s="29" t="str">
        <f>IF(
  COUNTIFS('acorduri de mediu impaduriri'!$A$2:$A$1048576,$A26,'acorduri de mediu impaduriri'!$I$2:$I$1048576,"&lt;="&amp;DATE(2023,12,31),'acorduri de mediu impaduriri'!$J$2:$J$1048576,"&gt;"&amp;DATE(2023,12,31))
 +COUNTIFS('acorduri de mediu impaduriri'!$A$2:$A$1048576,$A26,'acorduri de mediu impaduriri'!$I$2:$I$1048576,"&lt;="&amp;DATE(2023,12,31),'acorduri de mediu impaduriri'!$K$2:$K$1048576,"&gt;"&amp;DATE(2023,12,31))
 +COUNTIFS('acorduri de mediu impaduriri'!$A$2:$A$1048576,$A26,'acorduri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impaduriri'!$A$2:$A$1048576,$A26,'acorduri de mediu impaduriri'!$I$2:$I$1048576,"&lt;="&amp;DATE(2023,12,31),'acorduri de mediu impaduriri'!$J$2:$J$1048576,"&gt;"&amp;DATE(2023,12,31))
  +SUMIFS('acorduri de mediu impaduriri'!$C$2:$C$1048576,'acorduri de mediu impaduriri'!$A$2:$A$1048576,$A26,'acorduri de mediu impaduriri'!$I$2:$I$1048576,"&lt;="&amp;DATE(2023,12,31),'acorduri de mediu impaduriri'!$K$2:$K$1048576,"&gt;"&amp;DATE(2023,12,31))
  +SUMIFS('acorduri de mediu impaduriri'!$C$2:$C$1048576,'acorduri de mediu impaduriri'!$A$2:$A$1048576,$A26,'acorduri de mediu impaduriri'!$I$2:$I$1048576,"&lt;="&amp;DATE(2023,12,31),'acorduri de mediu impaduriri'!$J$2:$J$1048576,"",'acorduri de mediu impaduriri'!$K$2:$K$1048576,"")
 ))</f>
        <v/>
      </c>
      <c r="K26" s="28" t="str">
        <f>IF(
  COUNTIFS('acorduri de mediu impaduriri'!$A$2:$A$1048576,$A26,'acorduri de mediu impaduriri'!$D$2:$D$1048576,"aprobat",'acorduri de mediu impaduriri'!$J$2:$J$1048576,"&lt;="&amp;DATE(2024,6,30))=0,
  "",
  SUMIFS('acorduri de mediu impaduriri'!$C$2:$C$1048576,'acorduri de mediu impaduriri'!$A$2:$A$1048576,$A26,'acorduri de mediu impaduriri'!$D$2:$D$1048576,"aprobat",'acorduri de mediu impaduriri'!$J$2:$J$1048576,"&lt;="&amp;DATE(2024,6,30))
)</f>
        <v/>
      </c>
      <c r="L26" s="29" t="str">
        <f>IF(
  COUNTIFS('acorduri de mediu impaduriri'!$A$2:$A$1048576,$A26,'acorduri de mediu impaduriri'!$I$2:$I$1048576,"&lt;="&amp;DATE(2024,6,30),'acorduri de mediu impaduriri'!$J$2:$J$1048576,"&gt;"&amp;DATE(2024,6,30))
 +COUNTIFS('acorduri de mediu impaduriri'!$A$2:$A$1048576,$A26,'acorduri de mediu impaduriri'!$I$2:$I$1048576,"&lt;="&amp;DATE(2024,6,30),'acorduri de mediu impaduriri'!$K$2:$K$1048576,"&gt;"&amp;DATE(2024,6,30))
 +COUNTIFS('acorduri de mediu impaduriri'!$A$2:$A$1048576,$A26,'acorduri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impaduriri'!$A$2:$A$1048576,$A26,'acorduri de mediu impaduriri'!$I$2:$I$1048576,"&lt;="&amp;DATE(2024,6,30),'acorduri de mediu impaduriri'!$J$2:$J$1048576,"&gt;"&amp;DATE(2024,6,30))
  +SUMIFS('acorduri de mediu impaduriri'!$C$2:$C$1048576,'acorduri de mediu impaduriri'!$A$2:$A$1048576,$A26,'acorduri de mediu impaduriri'!$I$2:$I$1048576,"&lt;="&amp;DATE(2024,6,30),'acorduri de mediu impaduriri'!$K$2:$K$1048576,"&gt;"&amp;DATE(2024,6,30))
  +SUMIFS('acorduri de mediu impaduriri'!$C$2:$C$1048576,'acorduri de mediu impaduriri'!$A$2:$A$1048576,$A26,'acorduri de mediu impaduriri'!$I$2:$I$1048576,"&lt;="&amp;DATE(2024,6,30),'acorduri de mediu impaduriri'!$J$2:$J$1048576,"",'acorduri de mediu impaduriri'!$K$2:$K$1048576,"")
 ))</f>
        <v/>
      </c>
      <c r="M26" s="28" t="str">
        <f>IF(
  COUNTIFS('acorduri de mediu impaduriri'!$A$2:$A$1048576,$A26,'acorduri de mediu impaduriri'!$D$2:$D$1048576,"aprobat",'acorduri de mediu impaduriri'!$J$2:$J$1048576,"&lt;="&amp;DATE(2024,12,31))=0,
  "",
  SUMIFS('acorduri de mediu impaduriri'!$C$2:$C$1048576,'acorduri de mediu impaduriri'!$A$2:$A$1048576,$A26,'acorduri de mediu impaduriri'!$D$2:$D$1048576,"aprobat",'acorduri de mediu impaduriri'!$J$2:$J$1048576,"&lt;="&amp;DATE(2024,12,31))
)</f>
        <v/>
      </c>
      <c r="N26" s="29" t="str">
        <f>IF(
  COUNTIFS('acorduri de mediu impaduriri'!$A$2:$A$1048576,$A26,'acorduri de mediu impaduriri'!$I$2:$I$1048576,"&lt;="&amp;DATE(2024,12,31),'acorduri de mediu impaduriri'!$J$2:$J$1048576,"&gt;"&amp;DATE(2024,12,31))
 +COUNTIFS('acorduri de mediu impaduriri'!$A$2:$A$1048576,$A26,'acorduri de mediu impaduriri'!$I$2:$I$1048576,"&lt;="&amp;DATE(2024,12,31),'acorduri de mediu impaduriri'!$K$2:$K$1048576,"&gt;"&amp;DATE(2024,12,31))
 +COUNTIFS('acorduri de mediu impaduriri'!$A$2:$A$1048576,$A26,'acorduri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impaduriri'!$A$2:$A$1048576,$A26,'acorduri de mediu impaduriri'!$I$2:$I$1048576,"&lt;="&amp;DATE(2024,12,31),'acorduri de mediu impaduriri'!$J$2:$J$1048576,"&gt;"&amp;DATE(2024,12,31))
  +SUMIFS('acorduri de mediu impaduriri'!$C$2:$C$1048576,'acorduri de mediu impaduriri'!$A$2:$A$1048576,$A26,'acorduri de mediu impaduriri'!$I$2:$I$1048576,"&lt;="&amp;DATE(2024,12,31),'acorduri de mediu impaduriri'!$K$2:$K$1048576,"&gt;"&amp;DATE(2024,12,31))
  +SUMIFS('acorduri de mediu impaduriri'!$C$2:$C$1048576,'acorduri de mediu impaduriri'!$A$2:$A$1048576,$A26,'acorduri de mediu impaduriri'!$I$2:$I$1048576,"&lt;="&amp;DATE(2024,12,31),'acorduri de mediu impaduriri'!$J$2:$J$1048576,"",'acorduri de mediu impaduriri'!$K$2:$K$1048576,"")
 ))</f>
        <v/>
      </c>
      <c r="O26" s="28" t="str">
        <f>IF(
  COUNTIFS('acorduri de mediu impaduriri'!$A$2:$A$1048576,$A26,'acorduri de mediu impaduriri'!$D$2:$D$1048576,"aprobat",'acorduri de mediu impaduriri'!$J$2:$J$1048576,"&lt;="&amp;DATE(2025,6,30))=0,
  "",
  SUMIFS('acorduri de mediu impaduriri'!$C$2:$C$1048576,'acorduri de mediu impaduriri'!$A$2:$A$1048576,$A26,'acorduri de mediu impaduriri'!$D$2:$D$1048576,"aprobat",'acorduri de mediu impaduriri'!$J$2:$J$1048576,"&lt;="&amp;DATE(2025,6,30))
)</f>
        <v/>
      </c>
      <c r="P26" s="29" t="str">
        <f>IF(
  COUNTIFS('acorduri de mediu impaduriri'!$A$2:$A$1048576,$A26,'acorduri de mediu impaduriri'!$I$2:$I$1048576,"&lt;="&amp;DATE(2025,6,30),'acorduri de mediu impaduriri'!$J$2:$J$1048576,"&gt;"&amp;DATE(2025,6,30))
 +COUNTIFS('acorduri de mediu impaduriri'!$A$2:$A$1048576,$A26,'acorduri de mediu impaduriri'!$I$2:$I$1048576,"&lt;="&amp;DATE(2025,6,30),'acorduri de mediu impaduriri'!$K$2:$K$1048576,"&gt;"&amp;DATE(2025,6,30))
 +COUNTIFS('acorduri de mediu impaduriri'!$A$2:$A$1048576,$A26,'acorduri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impaduriri'!$A$2:$A$1048576,$A26,'acorduri de mediu impaduriri'!$I$2:$I$1048576,"&lt;="&amp;DATE(2025,6,30),'acorduri de mediu impaduriri'!$J$2:$J$1048576,"&gt;"&amp;DATE(2025,6,30))
  +SUMIFS('acorduri de mediu impaduriri'!$C$2:$C$1048576,'acorduri de mediu impaduriri'!$A$2:$A$1048576,$A26,'acorduri de mediu impaduriri'!$I$2:$I$1048576,"&lt;="&amp;DATE(2025,6,30),'acorduri de mediu impaduriri'!$K$2:$K$1048576,"&gt;"&amp;DATE(2025,6,30))
  +SUMIFS('acorduri de mediu impaduriri'!$C$2:$C$1048576,'acorduri de mediu impaduriri'!$A$2:$A$1048576,$A26,'acorduri de mediu impaduriri'!$I$2:$I$1048576,"&lt;="&amp;DATE(2025,6,30),'acorduri de mediu impaduriri'!$J$2:$J$1048576,"",'acorduri de mediu impaduriri'!$K$2:$K$1048576,"")
 ))</f>
        <v/>
      </c>
      <c r="Q26" s="28" t="str">
        <f>IF(
  COUNTIFS('acorduri de mediu impaduriri'!$A$2:$A$1048576,$A26,'acorduri de mediu impaduriri'!$D$2:$D$1048576,"aprobat",'acorduri de mediu impaduriri'!$J$2:$J$1048576,"&lt;="&amp;DATE(2025,8,6))=0,
  "",
  SUMIFS('acorduri de mediu impaduriri'!$C$2:$C$1048576,'acorduri de mediu impaduriri'!$A$2:$A$1048576,$A26,'acorduri de mediu impaduriri'!$D$2:$D$1048576,"aprobat",'acorduri de mediu impaduriri'!$J$2:$J$1048576,"&lt;="&amp;DATE(2025,8,6))
)</f>
        <v/>
      </c>
      <c r="R26" s="29" t="str">
        <f>IF(
  COUNTIFS('acorduri de mediu impaduriri'!$A$2:$A$1048576,$A26,'acorduri de mediu impaduriri'!$I$2:$I$1048576,"&lt;="&amp;DATE(2025,8,6),'acorduri de mediu impaduriri'!$J$2:$J$1048576,"&gt;"&amp;DATE(2025,8,6))
 +COUNTIFS('acorduri de mediu impaduriri'!$A$2:$A$1048576,$A26,'acorduri de mediu impaduriri'!$I$2:$I$1048576,"&lt;="&amp;DATE(2025,8,6),'acorduri de mediu impaduriri'!$K$2:$K$1048576,"&gt;"&amp;DATE(2025,8,6))
 +COUNTIFS('acorduri de mediu impaduriri'!$A$2:$A$1048576,$A26,'acorduri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impaduriri'!$A$2:$A$1048576,$A26,'acorduri de mediu impaduriri'!$I$2:$I$1048576,"&lt;="&amp;DATE(2025,8,6),'acorduri de mediu impaduriri'!$J$2:$J$1048576,"&gt;"&amp;DATE(2025,8,6))
  +SUMIFS('acorduri de mediu impaduriri'!$C$2:$C$1048576,'acorduri de mediu impaduriri'!$A$2:$A$1048576,$A26,'acorduri de mediu impaduriri'!$I$2:$I$1048576,"&lt;="&amp;DATE(2025,8,6),'acorduri de mediu impaduriri'!$K$2:$K$1048576,"&gt;"&amp;DATE(2025,8,6))
  +SUMIFS('acorduri de mediu impaduriri'!$C$2:$C$1048576,'acorduri de mediu impaduriri'!$A$2:$A$1048576,$A26,'acorduri de mediu impaduriri'!$I$2:$I$1048576,"&lt;="&amp;DATE(2025,8,6),'acorduri de mediu impaduriri'!$J$2:$J$1048576,"",'acorduri de mediu impaduriri'!$K$2:$K$1048576,"")
 ))</f>
        <v/>
      </c>
      <c r="S26" s="42" t="str">
        <f>IF(
  COUNTIFS('acorduri de mediu impaduriri'!$A$2:$A$1048576,$A26,'acorduri de mediu impaduriri'!$D$2:$D$1048576,"aprobat",'acorduri de mediu impaduriri'!$J$2:$J$1048576,"&lt;="&amp;DATE(2025,7,30))=0,
  "",
  SUMIFS('acorduri de mediu impaduriri'!$C$2:$C$1048576,'acorduri de mediu impaduriri'!$A$2:$A$1048576,$A26,'acorduri de mediu impaduriri'!$D$2:$D$1048576,"aprobat",'acorduri de mediu impaduriri'!$J$2:$J$1048576,"&lt;="&amp;DATE(2025,7,30))
)</f>
        <v/>
      </c>
    </row>
    <row r="27" spans="1:19" ht="18" customHeight="1" x14ac:dyDescent="0.35">
      <c r="A27" s="24" t="str">
        <f>nomenclatoare!A27</f>
        <v>Maramureș</v>
      </c>
      <c r="B27" s="25" t="s">
        <v>42</v>
      </c>
      <c r="C27" s="26">
        <f>IF(
  COUNTIFS('acorduri de mediu impaduriri'!$A$2:$A$3002,$A27,'acorduri de mediu impaduriri'!$D$2:$D$3002,"aprobat",'acorduri de mediu impaduriri'!$J$2:$J$3002,"&lt;="&amp;DATE(VALUE(RIGHT(TRIM($B27),4)),VALUE(MID(TRIM($B27),4,2)),VALUE(LEFT(TRIM($B27),2))))=0,
  "",
  SUMIFS('acorduri de mediu impaduriri'!$C$2:$C$3002,'acorduri de mediu impaduriri'!$A$2:$A$3002,$A27,'acorduri de mediu impaduriri'!$D$2:$D$3002,"aprobat",'acorduri de mediu impaduriri'!$J$2:$J$3002,"&lt;="&amp;DATE(VALUE(RIGHT(TRIM($B27),4)),VALUE(MID(TRIM($B27),4,2)),VALUE(LEFT(TRIM($B27),2))))
)</f>
        <v>80.352800000000002</v>
      </c>
      <c r="D27" s="26">
        <f>IF(
  COUNTIFS('acorduri de mediu impaduriri'!$A$2:$A$3002,$A27,'acorduri de mediu impaduriri'!$I$2:$I$3002,"&lt;="&amp;DATE(VALUE(RIGHT(TRIM($B27),4)),VALUE(MID(TRIM($B27),4,2)),VALUE(LEFT(TRIM($B27),2))),'acorduri de mediu impaduriri'!$J$2:$J$3002,"&gt;"&amp;DATE(VALUE(RIGHT(TRIM($B27),4)),VALUE(MID(TRIM($B27),4,2)),VALUE(LEFT(TRIM($B27),2))))
 +COUNTIFS('acorduri de mediu impaduriri'!$A$2:$A$3002,$A27,'acorduri de mediu impaduriri'!$I$2:$I$3002,"&lt;="&amp;DATE(VALUE(RIGHT(TRIM($B27),4)),VALUE(MID(TRIM($B27),4,2)),VALUE(LEFT(TRIM($B27),2))),'acorduri de mediu impaduriri'!$K$2:$K$3002,"&gt;"&amp;DATE(VALUE(RIGHT(TRIM($B27),4)),VALUE(MID(TRIM($B27),4,2)),VALUE(LEFT(TRIM($B27),2))))
 +COUNTIFS('acorduri de mediu impaduriri'!$A$2:$A$3002,$A27,'acorduri de mediu impaduriri'!$I$2:$I$3002,"&lt;="&amp;DATE(VALUE(RIGHT(TRIM($B27),4)),VALUE(MID(TRIM($B27),4,2)),VALUE(LEFT(TRIM($B27),2))),'acorduri de mediu impaduriri'!$J$2:$J$3002,"",'acorduri de mediu impaduriri'!$K$2:$K$3002,"")
 =0,
 "",
 MAX(0,
   SUMIFS('acorduri de mediu impaduriri'!$C$2:$C$3002,'acorduri de mediu impaduriri'!$A$2:$A$3002,$A27,'acorduri de mediu impaduriri'!$I$2:$I$3002,"&lt;="&amp;DATE(VALUE(RIGHT(TRIM($B27),4)),VALUE(MID(TRIM($B27),4,2)),VALUE(LEFT(TRIM($B27),2))),'acorduri de mediu impaduriri'!$J$2:$J$3002,"&gt;"&amp;DATE(VALUE(RIGHT(TRIM($B27),4)),VALUE(MID(TRIM($B27),4,2)),VALUE(LEFT(TRIM($B27),2))))
  +SUMIFS('acorduri de mediu impaduriri'!$C$2:$C$3002,'acorduri de mediu impaduriri'!$A$2:$A$3002,$A27,'acorduri de mediu impaduriri'!$I$2:$I$3002,"&lt;="&amp;DATE(VALUE(RIGHT(TRIM($B27),4)),VALUE(MID(TRIM($B27),4,2)),VALUE(LEFT(TRIM($B27),2))),'acorduri de mediu impaduriri'!$K$2:$K$3002,"&gt;"&amp;DATE(VALUE(RIGHT(TRIM($B27),4)),VALUE(MID(TRIM($B27),4,2)),VALUE(LEFT(TRIM($B27),2))))
  +SUMIFS('acorduri de mediu impaduriri'!$C$2:$C$3002,'acorduri de mediu impaduriri'!$A$2:$A$3002,$A27,'acorduri de mediu impaduriri'!$I$2:$I$3002,"&lt;="&amp;DATE(VALUE(RIGHT(TRIM($B27),4)),VALUE(MID(TRIM($B27),4,2)),VALUE(LEFT(TRIM($B27),2))),'acorduri de mediu impaduriri'!$J$2:$J$3002,"",'acorduri de mediu impaduriri'!$K$2:$K$3002,"")
 )
)</f>
        <v>24.151700000000005</v>
      </c>
      <c r="E27" s="26">
        <f>IF(
  COUNTIFS('acorduri de mediu impaduriri'!$A$2:$A$1048576,$A27,'acorduri de mediu impaduriri'!$D$2:$D$1048576,"respins",'acorduri de mediu impaduriri'!$K$2:$K$1048576,"&lt;="&amp;DATE(VALUE(RIGHT(TRIM($B27),4)),VALUE(MID(TRIM($B27),4,2)),VALUE(LEFT(TRIM($B27),2))))=0,
  "",
  SUMIFS('acorduri de mediu impaduriri'!$C$2:$C$1048576,'acorduri de mediu impaduriri'!$A$2:$A$1048576,$A27,'acorduri de mediu impaduriri'!$D$2:$D$1048576,"respins",'acorduri de mediu impaduriri'!$K$2:$K$1048576,"&lt;="&amp;DATE(VALUE(RIGHT(TRIM($B27),4)),VALUE(MID(TRIM($B27),4,2)),VALUE(LEFT(TRIM($B27),2))))
)</f>
        <v>3.8005</v>
      </c>
      <c r="F27" s="27">
        <f>IF(
  COUNTIFS('acorduri de mediu impaduriri'!$A$2:$A$1048576,$A27,'acorduri de mediu impaduriri'!$D$2:$D$1048576,"aprobat",'acorduri de mediu impaduriri'!$H$2:$H$1048576,"&lt;&gt;")=0,
  "",
  ROUNDUP(AVERAGEIFS('acorduri de mediu impaduriri'!$H$2:$H$1048576,'acorduri de mediu impaduriri'!$A$2:$A$1048576,$A27,'acorduri de mediu impaduriri'!$D$2:$D$1048576,"aprobat",'acorduri de mediu impaduriri'!$H$2:$H$1048576,"&lt;&gt;"),0)
)</f>
        <v>97</v>
      </c>
      <c r="G27" s="27">
        <f>IF(
  COUNTIFS('acorduri de mediu impaduriri'!$A$2:$A$1048576,$A27,'acorduri de mediu impaduriri'!$D$2:$D$1048576,"aprobat",'acorduri de mediu impaduriri'!$H$2:$H$1048576,"&lt;&gt;")=0,
  "",
  ROUNDUP(_xlfn.MINIFS('acorduri de mediu impaduriri'!$H$2:$H$1048576,'acorduri de mediu impaduriri'!$A$2:$A$1048576,$A27,'acorduri de mediu impaduriri'!$D$2:$D$1048576,"aprobat",'acorduri de mediu impaduriri'!$H$2:$H$1048576,"&lt;&gt;"),0)
)</f>
        <v>32</v>
      </c>
      <c r="H27" s="27">
        <f>IF(
  COUNTIFS('acorduri de mediu impaduriri'!$A$2:$A$1048576,$A27,'acorduri de mediu impaduriri'!$D$2:$D$1048576,"aprobat",'acorduri de mediu impaduriri'!$H$2:$H$1048576,"&lt;&gt;")=0,
  "",
  ROUNDUP(_xlfn.MAXIFS('acorduri de mediu impaduriri'!$H$2:$H$1048576,'acorduri de mediu impaduriri'!$A$2:$A$1048576,$A27,'acorduri de mediu impaduriri'!$D$2:$D$1048576,"aprobat",'acorduri de mediu impaduriri'!$H$2:$H$1048576,"&lt;&gt;"),0)
)</f>
        <v>407</v>
      </c>
      <c r="I27" s="28">
        <f>IF(
  COUNTIFS('acorduri de mediu impaduriri'!$A$2:$A$1048576,$A27,'acorduri de mediu impaduriri'!$D$2:$D$1048576,"aprobat",'acorduri de mediu impaduriri'!$J$2:$J$1048576,"&lt;="&amp;DATE(2023,12,31))=0,
  "",
  SUMIFS('acorduri de mediu impaduriri'!$C$2:$C$1048576,'acorduri de mediu impaduriri'!$A$2:$A$1048576,$A27,'acorduri de mediu impaduriri'!$D$2:$D$1048576,"aprobat",'acorduri de mediu impaduriri'!$J$2:$J$1048576,"&lt;="&amp;DATE(2023,12,31))
)</f>
        <v>2.5023</v>
      </c>
      <c r="J27" s="29">
        <f>IF(
  COUNTIFS('acorduri de mediu impaduriri'!$A$2:$A$1048576,$A27,'acorduri de mediu impaduriri'!$I$2:$I$1048576,"&lt;="&amp;DATE(2023,12,31),'acorduri de mediu impaduriri'!$J$2:$J$1048576,"&gt;"&amp;DATE(2023,12,31))
 +COUNTIFS('acorduri de mediu impaduriri'!$A$2:$A$1048576,$A27,'acorduri de mediu impaduriri'!$I$2:$I$1048576,"&lt;="&amp;DATE(2023,12,31),'acorduri de mediu impaduriri'!$K$2:$K$1048576,"&gt;"&amp;DATE(2023,12,31))
 +COUNTIFS('acorduri de mediu impaduriri'!$A$2:$A$1048576,$A27,'acorduri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impaduriri'!$A$2:$A$1048576,$A27,'acorduri de mediu impaduriri'!$I$2:$I$1048576,"&lt;="&amp;DATE(2023,12,31),'acorduri de mediu impaduriri'!$J$2:$J$1048576,"&gt;"&amp;DATE(2023,12,31))
  +SUMIFS('acorduri de mediu impaduriri'!$C$2:$C$1048576,'acorduri de mediu impaduriri'!$A$2:$A$1048576,$A27,'acorduri de mediu impaduriri'!$I$2:$I$1048576,"&lt;="&amp;DATE(2023,12,31),'acorduri de mediu impaduriri'!$K$2:$K$1048576,"&gt;"&amp;DATE(2023,12,31))
  +SUMIFS('acorduri de mediu impaduriri'!$C$2:$C$1048576,'acorduri de mediu impaduriri'!$A$2:$A$1048576,$A27,'acorduri de mediu impaduriri'!$I$2:$I$1048576,"&lt;="&amp;DATE(2023,12,31),'acorduri de mediu impaduriri'!$J$2:$J$1048576,"",'acorduri de mediu impaduriri'!$K$2:$K$1048576,"")
 ))</f>
        <v>14.412899999999999</v>
      </c>
      <c r="K27" s="28">
        <f>IF(
  COUNTIFS('acorduri de mediu impaduriri'!$A$2:$A$1048576,$A27,'acorduri de mediu impaduriri'!$D$2:$D$1048576,"aprobat",'acorduri de mediu impaduriri'!$J$2:$J$1048576,"&lt;="&amp;DATE(2024,6,30))=0,
  "",
  SUMIFS('acorduri de mediu impaduriri'!$C$2:$C$1048576,'acorduri de mediu impaduriri'!$A$2:$A$1048576,$A27,'acorduri de mediu impaduriri'!$D$2:$D$1048576,"aprobat",'acorduri de mediu impaduriri'!$J$2:$J$1048576,"&lt;="&amp;DATE(2024,6,30))
)</f>
        <v>16.279200000000003</v>
      </c>
      <c r="L27" s="29">
        <f>IF(
  COUNTIFS('acorduri de mediu impaduriri'!$A$2:$A$1048576,$A27,'acorduri de mediu impaduriri'!$I$2:$I$1048576,"&lt;="&amp;DATE(2024,6,30),'acorduri de mediu impaduriri'!$J$2:$J$1048576,"&gt;"&amp;DATE(2024,6,30))
 +COUNTIFS('acorduri de mediu impaduriri'!$A$2:$A$1048576,$A27,'acorduri de mediu impaduriri'!$I$2:$I$1048576,"&lt;="&amp;DATE(2024,6,30),'acorduri de mediu impaduriri'!$K$2:$K$1048576,"&gt;"&amp;DATE(2024,6,30))
 +COUNTIFS('acorduri de mediu impaduriri'!$A$2:$A$1048576,$A27,'acorduri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impaduriri'!$A$2:$A$1048576,$A27,'acorduri de mediu impaduriri'!$I$2:$I$1048576,"&lt;="&amp;DATE(2024,6,30),'acorduri de mediu impaduriri'!$J$2:$J$1048576,"&gt;"&amp;DATE(2024,6,30))
  +SUMIFS('acorduri de mediu impaduriri'!$C$2:$C$1048576,'acorduri de mediu impaduriri'!$A$2:$A$1048576,$A27,'acorduri de mediu impaduriri'!$I$2:$I$1048576,"&lt;="&amp;DATE(2024,6,30),'acorduri de mediu impaduriri'!$K$2:$K$1048576,"&gt;"&amp;DATE(2024,6,30))
  +SUMIFS('acorduri de mediu impaduriri'!$C$2:$C$1048576,'acorduri de mediu impaduriri'!$A$2:$A$1048576,$A27,'acorduri de mediu impaduriri'!$I$2:$I$1048576,"&lt;="&amp;DATE(2024,6,30),'acorduri de mediu impaduriri'!$J$2:$J$1048576,"",'acorduri de mediu impaduriri'!$K$2:$K$1048576,"")
 ))</f>
        <v>13.2516</v>
      </c>
      <c r="M27" s="28">
        <f>IF(
  COUNTIFS('acorduri de mediu impaduriri'!$A$2:$A$1048576,$A27,'acorduri de mediu impaduriri'!$D$2:$D$1048576,"aprobat",'acorduri de mediu impaduriri'!$J$2:$J$1048576,"&lt;="&amp;DATE(2024,12,31))=0,
  "",
  SUMIFS('acorduri de mediu impaduriri'!$C$2:$C$1048576,'acorduri de mediu impaduriri'!$A$2:$A$1048576,$A27,'acorduri de mediu impaduriri'!$D$2:$D$1048576,"aprobat",'acorduri de mediu impaduriri'!$J$2:$J$1048576,"&lt;="&amp;DATE(2024,12,31))
)</f>
        <v>26.171199999999999</v>
      </c>
      <c r="N27" s="29">
        <f>IF(
  COUNTIFS('acorduri de mediu impaduriri'!$A$2:$A$1048576,$A27,'acorduri de mediu impaduriri'!$I$2:$I$1048576,"&lt;="&amp;DATE(2024,12,31),'acorduri de mediu impaduriri'!$J$2:$J$1048576,"&gt;"&amp;DATE(2024,12,31))
 +COUNTIFS('acorduri de mediu impaduriri'!$A$2:$A$1048576,$A27,'acorduri de mediu impaduriri'!$I$2:$I$1048576,"&lt;="&amp;DATE(2024,12,31),'acorduri de mediu impaduriri'!$K$2:$K$1048576,"&gt;"&amp;DATE(2024,12,31))
 +COUNTIFS('acorduri de mediu impaduriri'!$A$2:$A$1048576,$A27,'acorduri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impaduriri'!$A$2:$A$1048576,$A27,'acorduri de mediu impaduriri'!$I$2:$I$1048576,"&lt;="&amp;DATE(2024,12,31),'acorduri de mediu impaduriri'!$J$2:$J$1048576,"&gt;"&amp;DATE(2024,12,31))
  +SUMIFS('acorduri de mediu impaduriri'!$C$2:$C$1048576,'acorduri de mediu impaduriri'!$A$2:$A$1048576,$A27,'acorduri de mediu impaduriri'!$I$2:$I$1048576,"&lt;="&amp;DATE(2024,12,31),'acorduri de mediu impaduriri'!$K$2:$K$1048576,"&gt;"&amp;DATE(2024,12,31))
  +SUMIFS('acorduri de mediu impaduriri'!$C$2:$C$1048576,'acorduri de mediu impaduriri'!$A$2:$A$1048576,$A27,'acorduri de mediu impaduriri'!$I$2:$I$1048576,"&lt;="&amp;DATE(2024,12,31),'acorduri de mediu impaduriri'!$J$2:$J$1048576,"",'acorduri de mediu impaduriri'!$K$2:$K$1048576,"")
 ))</f>
        <v>21.708300000000001</v>
      </c>
      <c r="O27" s="28">
        <f>IF(
  COUNTIFS('acorduri de mediu impaduriri'!$A$2:$A$1048576,$A27,'acorduri de mediu impaduriri'!$D$2:$D$1048576,"aprobat",'acorduri de mediu impaduriri'!$J$2:$J$1048576,"&lt;="&amp;DATE(2025,6,30))=0,
  "",
  SUMIFS('acorduri de mediu impaduriri'!$C$2:$C$1048576,'acorduri de mediu impaduriri'!$A$2:$A$1048576,$A27,'acorduri de mediu impaduriri'!$D$2:$D$1048576,"aprobat",'acorduri de mediu impaduriri'!$J$2:$J$1048576,"&lt;="&amp;DATE(2025,6,30))
)</f>
        <v>50.082799999999999</v>
      </c>
      <c r="P27" s="29">
        <f>IF(
  COUNTIFS('acorduri de mediu impaduriri'!$A$2:$A$1048576,$A27,'acorduri de mediu impaduriri'!$I$2:$I$1048576,"&lt;="&amp;DATE(2025,6,30),'acorduri de mediu impaduriri'!$J$2:$J$1048576,"&gt;"&amp;DATE(2025,6,30))
 +COUNTIFS('acorduri de mediu impaduriri'!$A$2:$A$1048576,$A27,'acorduri de mediu impaduriri'!$I$2:$I$1048576,"&lt;="&amp;DATE(2025,6,30),'acorduri de mediu impaduriri'!$K$2:$K$1048576,"&gt;"&amp;DATE(2025,6,30))
 +COUNTIFS('acorduri de mediu impaduriri'!$A$2:$A$1048576,$A27,'acorduri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impaduriri'!$A$2:$A$1048576,$A27,'acorduri de mediu impaduriri'!$I$2:$I$1048576,"&lt;="&amp;DATE(2025,6,30),'acorduri de mediu impaduriri'!$J$2:$J$1048576,"&gt;"&amp;DATE(2025,6,30))
  +SUMIFS('acorduri de mediu impaduriri'!$C$2:$C$1048576,'acorduri de mediu impaduriri'!$A$2:$A$1048576,$A27,'acorduri de mediu impaduriri'!$I$2:$I$1048576,"&lt;="&amp;DATE(2025,6,30),'acorduri de mediu impaduriri'!$K$2:$K$1048576,"&gt;"&amp;DATE(2025,6,30))
  +SUMIFS('acorduri de mediu impaduriri'!$C$2:$C$1048576,'acorduri de mediu impaduriri'!$A$2:$A$1048576,$A27,'acorduri de mediu impaduriri'!$I$2:$I$1048576,"&lt;="&amp;DATE(2025,6,30),'acorduri de mediu impaduriri'!$J$2:$J$1048576,"",'acorduri de mediu impaduriri'!$K$2:$K$1048576,"")
 ))</f>
        <v>54.421700000000008</v>
      </c>
      <c r="Q27" s="28">
        <f>IF(
  COUNTIFS('acorduri de mediu impaduriri'!$A$2:$A$1048576,$A27,'acorduri de mediu impaduriri'!$D$2:$D$1048576,"aprobat",'acorduri de mediu impaduriri'!$J$2:$J$1048576,"&lt;="&amp;DATE(2025,8,6))=0,
  "",
  SUMIFS('acorduri de mediu impaduriri'!$C$2:$C$1048576,'acorduri de mediu impaduriri'!$A$2:$A$1048576,$A27,'acorduri de mediu impaduriri'!$D$2:$D$1048576,"aprobat",'acorduri de mediu impaduriri'!$J$2:$J$1048576,"&lt;="&amp;DATE(2025,8,6))
)</f>
        <v>80.352800000000002</v>
      </c>
      <c r="R27" s="29">
        <f>IF(
  COUNTIFS('acorduri de mediu impaduriri'!$A$2:$A$1048576,$A27,'acorduri de mediu impaduriri'!$I$2:$I$1048576,"&lt;="&amp;DATE(2025,8,6),'acorduri de mediu impaduriri'!$J$2:$J$1048576,"&gt;"&amp;DATE(2025,8,6))
 +COUNTIFS('acorduri de mediu impaduriri'!$A$2:$A$1048576,$A27,'acorduri de mediu impaduriri'!$I$2:$I$1048576,"&lt;="&amp;DATE(2025,8,6),'acorduri de mediu impaduriri'!$K$2:$K$1048576,"&gt;"&amp;DATE(2025,8,6))
 +COUNTIFS('acorduri de mediu impaduriri'!$A$2:$A$1048576,$A27,'acorduri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impaduriri'!$A$2:$A$1048576,$A27,'acorduri de mediu impaduriri'!$I$2:$I$1048576,"&lt;="&amp;DATE(2025,8,6),'acorduri de mediu impaduriri'!$J$2:$J$1048576,"&gt;"&amp;DATE(2025,8,6))
  +SUMIFS('acorduri de mediu impaduriri'!$C$2:$C$1048576,'acorduri de mediu impaduriri'!$A$2:$A$1048576,$A27,'acorduri de mediu impaduriri'!$I$2:$I$1048576,"&lt;="&amp;DATE(2025,8,6),'acorduri de mediu impaduriri'!$K$2:$K$1048576,"&gt;"&amp;DATE(2025,8,6))
  +SUMIFS('acorduri de mediu impaduriri'!$C$2:$C$1048576,'acorduri de mediu impaduriri'!$A$2:$A$1048576,$A27,'acorduri de mediu impaduriri'!$I$2:$I$1048576,"&lt;="&amp;DATE(2025,8,6),'acorduri de mediu impaduriri'!$J$2:$J$1048576,"",'acorduri de mediu impaduriri'!$K$2:$K$1048576,"")
 ))</f>
        <v>24.151700000000005</v>
      </c>
      <c r="S27" s="42">
        <f>IF(
  COUNTIFS('acorduri de mediu impaduriri'!$A$2:$A$1048576,$A27,'acorduri de mediu impaduriri'!$D$2:$D$1048576,"aprobat",'acorduri de mediu impaduriri'!$J$2:$J$1048576,"&lt;="&amp;DATE(2025,7,30))=0,
  "",
  SUMIFS('acorduri de mediu impaduriri'!$C$2:$C$1048576,'acorduri de mediu impaduriri'!$A$2:$A$1048576,$A27,'acorduri de mediu impaduriri'!$D$2:$D$1048576,"aprobat",'acorduri de mediu impaduriri'!$J$2:$J$1048576,"&lt;="&amp;DATE(2025,7,30))
)</f>
        <v>78.260600000000011</v>
      </c>
    </row>
    <row r="28" spans="1:19" ht="18" customHeight="1" x14ac:dyDescent="0.35">
      <c r="A28" s="24" t="str">
        <f>nomenclatoare!A28</f>
        <v>Mehedinți</v>
      </c>
      <c r="B28" s="25" t="s">
        <v>45</v>
      </c>
      <c r="C28" s="26">
        <f>IF(
  COUNTIFS('acorduri de mediu impaduriri'!$A$2:$A$3002,$A28,'acorduri de mediu impaduriri'!$D$2:$D$3002,"aprobat",'acorduri de mediu impaduriri'!$J$2:$J$3002,"&lt;="&amp;DATE(VALUE(RIGHT(TRIM($B28),4)),VALUE(MID(TRIM($B28),4,2)),VALUE(LEFT(TRIM($B28),2))))=0,
  "",
  SUMIFS('acorduri de mediu impaduriri'!$C$2:$C$3002,'acorduri de mediu impaduriri'!$A$2:$A$3002,$A28,'acorduri de mediu impaduriri'!$D$2:$D$3002,"aprobat",'acorduri de mediu impaduriri'!$J$2:$J$3002,"&lt;="&amp;DATE(VALUE(RIGHT(TRIM($B28),4)),VALUE(MID(TRIM($B28),4,2)),VALUE(LEFT(TRIM($B28),2))))
)</f>
        <v>351.68880000000001</v>
      </c>
      <c r="D28" s="26">
        <f>IF(
  COUNTIFS('acorduri de mediu impaduriri'!$A$2:$A$3002,$A28,'acorduri de mediu impaduriri'!$I$2:$I$3002,"&lt;="&amp;DATE(VALUE(RIGHT(TRIM($B28),4)),VALUE(MID(TRIM($B28),4,2)),VALUE(LEFT(TRIM($B28),2))),'acorduri de mediu impaduriri'!$J$2:$J$3002,"&gt;"&amp;DATE(VALUE(RIGHT(TRIM($B28),4)),VALUE(MID(TRIM($B28),4,2)),VALUE(LEFT(TRIM($B28),2))))
 +COUNTIFS('acorduri de mediu impaduriri'!$A$2:$A$3002,$A28,'acorduri de mediu impaduriri'!$I$2:$I$3002,"&lt;="&amp;DATE(VALUE(RIGHT(TRIM($B28),4)),VALUE(MID(TRIM($B28),4,2)),VALUE(LEFT(TRIM($B28),2))),'acorduri de mediu impaduriri'!$K$2:$K$3002,"&gt;"&amp;DATE(VALUE(RIGHT(TRIM($B28),4)),VALUE(MID(TRIM($B28),4,2)),VALUE(LEFT(TRIM($B28),2))))
 +COUNTIFS('acorduri de mediu impaduriri'!$A$2:$A$3002,$A28,'acorduri de mediu impaduriri'!$I$2:$I$3002,"&lt;="&amp;DATE(VALUE(RIGHT(TRIM($B28),4)),VALUE(MID(TRIM($B28),4,2)),VALUE(LEFT(TRIM($B28),2))),'acorduri de mediu impaduriri'!$J$2:$J$3002,"",'acorduri de mediu impaduriri'!$K$2:$K$3002,"")
 =0,
 "",
 MAX(0,
   SUMIFS('acorduri de mediu impaduriri'!$C$2:$C$3002,'acorduri de mediu impaduriri'!$A$2:$A$3002,$A28,'acorduri de mediu impaduriri'!$I$2:$I$3002,"&lt;="&amp;DATE(VALUE(RIGHT(TRIM($B28),4)),VALUE(MID(TRIM($B28),4,2)),VALUE(LEFT(TRIM($B28),2))),'acorduri de mediu impaduriri'!$J$2:$J$3002,"&gt;"&amp;DATE(VALUE(RIGHT(TRIM($B28),4)),VALUE(MID(TRIM($B28),4,2)),VALUE(LEFT(TRIM($B28),2))))
  +SUMIFS('acorduri de mediu impaduriri'!$C$2:$C$3002,'acorduri de mediu impaduriri'!$A$2:$A$3002,$A28,'acorduri de mediu impaduriri'!$I$2:$I$3002,"&lt;="&amp;DATE(VALUE(RIGHT(TRIM($B28),4)),VALUE(MID(TRIM($B28),4,2)),VALUE(LEFT(TRIM($B28),2))),'acorduri de mediu impaduriri'!$K$2:$K$3002,"&gt;"&amp;DATE(VALUE(RIGHT(TRIM($B28),4)),VALUE(MID(TRIM($B28),4,2)),VALUE(LEFT(TRIM($B28),2))))
  +SUMIFS('acorduri de mediu impaduriri'!$C$2:$C$3002,'acorduri de mediu impaduriri'!$A$2:$A$3002,$A28,'acorduri de mediu impaduriri'!$I$2:$I$3002,"&lt;="&amp;DATE(VALUE(RIGHT(TRIM($B28),4)),VALUE(MID(TRIM($B28),4,2)),VALUE(LEFT(TRIM($B28),2))),'acorduri de mediu impaduriri'!$J$2:$J$3002,"",'acorduri de mediu impaduriri'!$K$2:$K$3002,"")
 )
)</f>
        <v>384.77</v>
      </c>
      <c r="E28" s="26" t="str">
        <f>IF(
  COUNTIFS('acorduri de mediu impaduriri'!$A$2:$A$1048576,$A28,'acorduri de mediu impaduriri'!$D$2:$D$1048576,"respins",'acorduri de mediu impaduriri'!$K$2:$K$1048576,"&lt;="&amp;DATE(VALUE(RIGHT(TRIM($B28),4)),VALUE(MID(TRIM($B28),4,2)),VALUE(LEFT(TRIM($B28),2))))=0,
  "",
  SUMIFS('acorduri de mediu impaduriri'!$C$2:$C$1048576,'acorduri de mediu impaduriri'!$A$2:$A$1048576,$A28,'acorduri de mediu impaduriri'!$D$2:$D$1048576,"respins",'acorduri de mediu impaduriri'!$K$2:$K$1048576,"&lt;="&amp;DATE(VALUE(RIGHT(TRIM($B28),4)),VALUE(MID(TRIM($B28),4,2)),VALUE(LEFT(TRIM($B28),2))))
)</f>
        <v/>
      </c>
      <c r="F28" s="27">
        <f>IF(
  COUNTIFS('acorduri de mediu impaduriri'!$A$2:$A$1048576,$A28,'acorduri de mediu impaduriri'!$D$2:$D$1048576,"aprobat",'acorduri de mediu impaduriri'!$H$2:$H$1048576,"&lt;&gt;")=0,
  "",
  ROUNDUP(AVERAGEIFS('acorduri de mediu impaduriri'!$H$2:$H$1048576,'acorduri de mediu impaduriri'!$A$2:$A$1048576,$A28,'acorduri de mediu impaduriri'!$D$2:$D$1048576,"aprobat",'acorduri de mediu impaduriri'!$H$2:$H$1048576,"&lt;&gt;"),0)
)</f>
        <v>77</v>
      </c>
      <c r="G28" s="27">
        <f>IF(
  COUNTIFS('acorduri de mediu impaduriri'!$A$2:$A$1048576,$A28,'acorduri de mediu impaduriri'!$D$2:$D$1048576,"aprobat",'acorduri de mediu impaduriri'!$H$2:$H$1048576,"&lt;&gt;")=0,
  "",
  ROUNDUP(_xlfn.MINIFS('acorduri de mediu impaduriri'!$H$2:$H$1048576,'acorduri de mediu impaduriri'!$A$2:$A$1048576,$A28,'acorduri de mediu impaduriri'!$D$2:$D$1048576,"aprobat",'acorduri de mediu impaduriri'!$H$2:$H$1048576,"&lt;&gt;"),0)
)</f>
        <v>21</v>
      </c>
      <c r="H28" s="27">
        <f>IF(
  COUNTIFS('acorduri de mediu impaduriri'!$A$2:$A$1048576,$A28,'acorduri de mediu impaduriri'!$D$2:$D$1048576,"aprobat",'acorduri de mediu impaduriri'!$H$2:$H$1048576,"&lt;&gt;")=0,
  "",
  ROUNDUP(_xlfn.MAXIFS('acorduri de mediu impaduriri'!$H$2:$H$1048576,'acorduri de mediu impaduriri'!$A$2:$A$1048576,$A28,'acorduri de mediu impaduriri'!$D$2:$D$1048576,"aprobat",'acorduri de mediu impaduriri'!$H$2:$H$1048576,"&lt;&gt;"),0)
)</f>
        <v>183</v>
      </c>
      <c r="I28" s="28" t="str">
        <f>IF(
  COUNTIFS('acorduri de mediu impaduriri'!$A$2:$A$1048576,$A28,'acorduri de mediu impaduriri'!$D$2:$D$1048576,"aprobat",'acorduri de mediu impaduriri'!$J$2:$J$1048576,"&lt;="&amp;DATE(2023,12,31))=0,
  "",
  SUMIFS('acorduri de mediu impaduriri'!$C$2:$C$1048576,'acorduri de mediu impaduriri'!$A$2:$A$1048576,$A28,'acorduri de mediu impaduriri'!$D$2:$D$1048576,"aprobat",'acorduri de mediu impaduriri'!$J$2:$J$1048576,"&lt;="&amp;DATE(2023,12,31))
)</f>
        <v/>
      </c>
      <c r="J28" s="29">
        <f>IF(
  COUNTIFS('acorduri de mediu impaduriri'!$A$2:$A$1048576,$A28,'acorduri de mediu impaduriri'!$I$2:$I$1048576,"&lt;="&amp;DATE(2023,12,31),'acorduri de mediu impaduriri'!$J$2:$J$1048576,"&gt;"&amp;DATE(2023,12,31))
 +COUNTIFS('acorduri de mediu impaduriri'!$A$2:$A$1048576,$A28,'acorduri de mediu impaduriri'!$I$2:$I$1048576,"&lt;="&amp;DATE(2023,12,31),'acorduri de mediu impaduriri'!$K$2:$K$1048576,"&gt;"&amp;DATE(2023,12,31))
 +COUNTIFS('acorduri de mediu impaduriri'!$A$2:$A$1048576,$A28,'acorduri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impaduriri'!$A$2:$A$1048576,$A28,'acorduri de mediu impaduriri'!$I$2:$I$1048576,"&lt;="&amp;DATE(2023,12,31),'acorduri de mediu impaduriri'!$J$2:$J$1048576,"&gt;"&amp;DATE(2023,12,31))
  +SUMIFS('acorduri de mediu impaduriri'!$C$2:$C$1048576,'acorduri de mediu impaduriri'!$A$2:$A$1048576,$A28,'acorduri de mediu impaduriri'!$I$2:$I$1048576,"&lt;="&amp;DATE(2023,12,31),'acorduri de mediu impaduriri'!$K$2:$K$1048576,"&gt;"&amp;DATE(2023,12,31))
  +SUMIFS('acorduri de mediu impaduriri'!$C$2:$C$1048576,'acorduri de mediu impaduriri'!$A$2:$A$1048576,$A28,'acorduri de mediu impaduriri'!$I$2:$I$1048576,"&lt;="&amp;DATE(2023,12,31),'acorduri de mediu impaduriri'!$J$2:$J$1048576,"",'acorduri de mediu impaduriri'!$K$2:$K$1048576,"")
 ))</f>
        <v>29.220800000000001</v>
      </c>
      <c r="K28" s="28">
        <f>IF(
  COUNTIFS('acorduri de mediu impaduriri'!$A$2:$A$1048576,$A28,'acorduri de mediu impaduriri'!$D$2:$D$1048576,"aprobat",'acorduri de mediu impaduriri'!$J$2:$J$1048576,"&lt;="&amp;DATE(2024,6,30))=0,
  "",
  SUMIFS('acorduri de mediu impaduriri'!$C$2:$C$1048576,'acorduri de mediu impaduriri'!$A$2:$A$1048576,$A28,'acorduri de mediu impaduriri'!$D$2:$D$1048576,"aprobat",'acorduri de mediu impaduriri'!$J$2:$J$1048576,"&lt;="&amp;DATE(2024,6,30))
)</f>
        <v>29.220800000000001</v>
      </c>
      <c r="L28" s="29">
        <f>IF(
  COUNTIFS('acorduri de mediu impaduriri'!$A$2:$A$1048576,$A28,'acorduri de mediu impaduriri'!$I$2:$I$1048576,"&lt;="&amp;DATE(2024,6,30),'acorduri de mediu impaduriri'!$J$2:$J$1048576,"&gt;"&amp;DATE(2024,6,30))
 +COUNTIFS('acorduri de mediu impaduriri'!$A$2:$A$1048576,$A28,'acorduri de mediu impaduriri'!$I$2:$I$1048576,"&lt;="&amp;DATE(2024,6,30),'acorduri de mediu impaduriri'!$K$2:$K$1048576,"&gt;"&amp;DATE(2024,6,30))
 +COUNTIFS('acorduri de mediu impaduriri'!$A$2:$A$1048576,$A28,'acorduri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impaduriri'!$A$2:$A$1048576,$A28,'acorduri de mediu impaduriri'!$I$2:$I$1048576,"&lt;="&amp;DATE(2024,6,30),'acorduri de mediu impaduriri'!$J$2:$J$1048576,"&gt;"&amp;DATE(2024,6,30))
  +SUMIFS('acorduri de mediu impaduriri'!$C$2:$C$1048576,'acorduri de mediu impaduriri'!$A$2:$A$1048576,$A28,'acorduri de mediu impaduriri'!$I$2:$I$1048576,"&lt;="&amp;DATE(2024,6,30),'acorduri de mediu impaduriri'!$K$2:$K$1048576,"&gt;"&amp;DATE(2024,6,30))
  +SUMIFS('acorduri de mediu impaduriri'!$C$2:$C$1048576,'acorduri de mediu impaduriri'!$A$2:$A$1048576,$A28,'acorduri de mediu impaduriri'!$I$2:$I$1048576,"&lt;="&amp;DATE(2024,6,30),'acorduri de mediu impaduriri'!$J$2:$J$1048576,"",'acorduri de mediu impaduriri'!$K$2:$K$1048576,"")
 ))</f>
        <v>13.9</v>
      </c>
      <c r="M28" s="28">
        <f>IF(
  COUNTIFS('acorduri de mediu impaduriri'!$A$2:$A$1048576,$A28,'acorduri de mediu impaduriri'!$D$2:$D$1048576,"aprobat",'acorduri de mediu impaduriri'!$J$2:$J$1048576,"&lt;="&amp;DATE(2024,12,31))=0,
  "",
  SUMIFS('acorduri de mediu impaduriri'!$C$2:$C$1048576,'acorduri de mediu impaduriri'!$A$2:$A$1048576,$A28,'acorduri de mediu impaduriri'!$D$2:$D$1048576,"aprobat",'acorduri de mediu impaduriri'!$J$2:$J$1048576,"&lt;="&amp;DATE(2024,12,31))
)</f>
        <v>45.750800000000005</v>
      </c>
      <c r="N28" s="29" t="str">
        <f>IF(
  COUNTIFS('acorduri de mediu impaduriri'!$A$2:$A$1048576,$A28,'acorduri de mediu impaduriri'!$I$2:$I$1048576,"&lt;="&amp;DATE(2024,12,31),'acorduri de mediu impaduriri'!$J$2:$J$1048576,"&gt;"&amp;DATE(2024,12,31))
 +COUNTIFS('acorduri de mediu impaduriri'!$A$2:$A$1048576,$A28,'acorduri de mediu impaduriri'!$I$2:$I$1048576,"&lt;="&amp;DATE(2024,12,31),'acorduri de mediu impaduriri'!$K$2:$K$1048576,"&gt;"&amp;DATE(2024,12,31))
 +COUNTIFS('acorduri de mediu impaduriri'!$A$2:$A$1048576,$A28,'acorduri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impaduriri'!$A$2:$A$1048576,$A28,'acorduri de mediu impaduriri'!$I$2:$I$1048576,"&lt;="&amp;DATE(2024,12,31),'acorduri de mediu impaduriri'!$J$2:$J$1048576,"&gt;"&amp;DATE(2024,12,31))
  +SUMIFS('acorduri de mediu impaduriri'!$C$2:$C$1048576,'acorduri de mediu impaduriri'!$A$2:$A$1048576,$A28,'acorduri de mediu impaduriri'!$I$2:$I$1048576,"&lt;="&amp;DATE(2024,12,31),'acorduri de mediu impaduriri'!$K$2:$K$1048576,"&gt;"&amp;DATE(2024,12,31))
  +SUMIFS('acorduri de mediu impaduriri'!$C$2:$C$1048576,'acorduri de mediu impaduriri'!$A$2:$A$1048576,$A28,'acorduri de mediu impaduriri'!$I$2:$I$1048576,"&lt;="&amp;DATE(2024,12,31),'acorduri de mediu impaduriri'!$J$2:$J$1048576,"",'acorduri de mediu impaduriri'!$K$2:$K$1048576,"")
 ))</f>
        <v/>
      </c>
      <c r="O28" s="28">
        <f>IF(
  COUNTIFS('acorduri de mediu impaduriri'!$A$2:$A$1048576,$A28,'acorduri de mediu impaduriri'!$D$2:$D$1048576,"aprobat",'acorduri de mediu impaduriri'!$J$2:$J$1048576,"&lt;="&amp;DATE(2025,6,30))=0,
  "",
  SUMIFS('acorduri de mediu impaduriri'!$C$2:$C$1048576,'acorduri de mediu impaduriri'!$A$2:$A$1048576,$A28,'acorduri de mediu impaduriri'!$D$2:$D$1048576,"aprobat",'acorduri de mediu impaduriri'!$J$2:$J$1048576,"&lt;="&amp;DATE(2025,6,30))
)</f>
        <v>347.3288</v>
      </c>
      <c r="P28" s="29">
        <f>IF(
  COUNTIFS('acorduri de mediu impaduriri'!$A$2:$A$1048576,$A28,'acorduri de mediu impaduriri'!$I$2:$I$1048576,"&lt;="&amp;DATE(2025,6,30),'acorduri de mediu impaduriri'!$J$2:$J$1048576,"&gt;"&amp;DATE(2025,6,30))
 +COUNTIFS('acorduri de mediu impaduriri'!$A$2:$A$1048576,$A28,'acorduri de mediu impaduriri'!$I$2:$I$1048576,"&lt;="&amp;DATE(2025,6,30),'acorduri de mediu impaduriri'!$K$2:$K$1048576,"&gt;"&amp;DATE(2025,6,30))
 +COUNTIFS('acorduri de mediu impaduriri'!$A$2:$A$1048576,$A28,'acorduri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impaduriri'!$A$2:$A$1048576,$A28,'acorduri de mediu impaduriri'!$I$2:$I$1048576,"&lt;="&amp;DATE(2025,6,30),'acorduri de mediu impaduriri'!$J$2:$J$1048576,"&gt;"&amp;DATE(2025,6,30))
  +SUMIFS('acorduri de mediu impaduriri'!$C$2:$C$1048576,'acorduri de mediu impaduriri'!$A$2:$A$1048576,$A28,'acorduri de mediu impaduriri'!$I$2:$I$1048576,"&lt;="&amp;DATE(2025,6,30),'acorduri de mediu impaduriri'!$K$2:$K$1048576,"&gt;"&amp;DATE(2025,6,30))
  +SUMIFS('acorduri de mediu impaduriri'!$C$2:$C$1048576,'acorduri de mediu impaduriri'!$A$2:$A$1048576,$A28,'acorduri de mediu impaduriri'!$I$2:$I$1048576,"&lt;="&amp;DATE(2025,6,30),'acorduri de mediu impaduriri'!$J$2:$J$1048576,"",'acorduri de mediu impaduriri'!$K$2:$K$1048576,"")
 ))</f>
        <v>131.03</v>
      </c>
      <c r="Q28" s="28">
        <f>IF(
  COUNTIFS('acorduri de mediu impaduriri'!$A$2:$A$1048576,$A28,'acorduri de mediu impaduriri'!$D$2:$D$1048576,"aprobat",'acorduri de mediu impaduriri'!$J$2:$J$1048576,"&lt;="&amp;DATE(2025,8,6))=0,
  "",
  SUMIFS('acorduri de mediu impaduriri'!$C$2:$C$1048576,'acorduri de mediu impaduriri'!$A$2:$A$1048576,$A28,'acorduri de mediu impaduriri'!$D$2:$D$1048576,"aprobat",'acorduri de mediu impaduriri'!$J$2:$J$1048576,"&lt;="&amp;DATE(2025,8,6))
)</f>
        <v>351.68880000000001</v>
      </c>
      <c r="R28" s="29">
        <f>IF(
  COUNTIFS('acorduri de mediu impaduriri'!$A$2:$A$1048576,$A28,'acorduri de mediu impaduriri'!$I$2:$I$1048576,"&lt;="&amp;DATE(2025,8,6),'acorduri de mediu impaduriri'!$J$2:$J$1048576,"&gt;"&amp;DATE(2025,8,6))
 +COUNTIFS('acorduri de mediu impaduriri'!$A$2:$A$1048576,$A28,'acorduri de mediu impaduriri'!$I$2:$I$1048576,"&lt;="&amp;DATE(2025,8,6),'acorduri de mediu impaduriri'!$K$2:$K$1048576,"&gt;"&amp;DATE(2025,8,6))
 +COUNTIFS('acorduri de mediu impaduriri'!$A$2:$A$1048576,$A28,'acorduri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impaduriri'!$A$2:$A$1048576,$A28,'acorduri de mediu impaduriri'!$I$2:$I$1048576,"&lt;="&amp;DATE(2025,8,6),'acorduri de mediu impaduriri'!$J$2:$J$1048576,"&gt;"&amp;DATE(2025,8,6))
  +SUMIFS('acorduri de mediu impaduriri'!$C$2:$C$1048576,'acorduri de mediu impaduriri'!$A$2:$A$1048576,$A28,'acorduri de mediu impaduriri'!$I$2:$I$1048576,"&lt;="&amp;DATE(2025,8,6),'acorduri de mediu impaduriri'!$K$2:$K$1048576,"&gt;"&amp;DATE(2025,8,6))
  +SUMIFS('acorduri de mediu impaduriri'!$C$2:$C$1048576,'acorduri de mediu impaduriri'!$A$2:$A$1048576,$A28,'acorduri de mediu impaduriri'!$I$2:$I$1048576,"&lt;="&amp;DATE(2025,8,6),'acorduri de mediu impaduriri'!$J$2:$J$1048576,"",'acorduri de mediu impaduriri'!$K$2:$K$1048576,"")
 ))</f>
        <v>384.77</v>
      </c>
      <c r="S28" s="42">
        <f>IF(
  COUNTIFS('acorduri de mediu impaduriri'!$A$2:$A$1048576,$A28,'acorduri de mediu impaduriri'!$D$2:$D$1048576,"aprobat",'acorduri de mediu impaduriri'!$J$2:$J$1048576,"&lt;="&amp;DATE(2025,7,30))=0,
  "",
  SUMIFS('acorduri de mediu impaduriri'!$C$2:$C$1048576,'acorduri de mediu impaduriri'!$A$2:$A$1048576,$A28,'acorduri de mediu impaduriri'!$D$2:$D$1048576,"aprobat",'acorduri de mediu impaduriri'!$J$2:$J$1048576,"&lt;="&amp;DATE(2025,7,30))
)</f>
        <v>351.68880000000001</v>
      </c>
    </row>
    <row r="29" spans="1:19" ht="18" customHeight="1" x14ac:dyDescent="0.35">
      <c r="A29" s="24" t="str">
        <f>nomenclatoare!A29</f>
        <v>Mureș</v>
      </c>
      <c r="B29" s="25"/>
      <c r="C29" s="26" t="str">
        <f>IF(
  COUNTIFS('acorduri de mediu impaduriri'!$A$2:$A$3002,$A29,'acorduri de mediu impaduriri'!$D$2:$D$3002,"aprobat",'acorduri de mediu impaduriri'!$J$2:$J$3002,"&lt;="&amp;DATE(VALUE(RIGHT(TRIM($B29),4)),VALUE(MID(TRIM($B29),4,2)),VALUE(LEFT(TRIM($B29),2))))=0,
  "",
  SUMIFS('acorduri de mediu impaduriri'!$C$2:$C$3002,'acorduri de mediu impaduriri'!$A$2:$A$3002,$A29,'acorduri de mediu impaduriri'!$D$2:$D$3002,"aprobat",'acorduri de mediu impaduriri'!$J$2:$J$3002,"&lt;="&amp;DATE(VALUE(RIGHT(TRIM($B29),4)),VALUE(MID(TRIM($B29),4,2)),VALUE(LEFT(TRIM($B29),2))))
)</f>
        <v/>
      </c>
      <c r="D29" s="26" t="str">
        <f>IF(
  COUNTIFS('acorduri de mediu impaduriri'!$A$2:$A$3002,$A29,'acorduri de mediu impaduriri'!$I$2:$I$3002,"&lt;="&amp;DATE(VALUE(RIGHT(TRIM($B29),4)),VALUE(MID(TRIM($B29),4,2)),VALUE(LEFT(TRIM($B29),2))),'acorduri de mediu impaduriri'!$J$2:$J$3002,"&gt;"&amp;DATE(VALUE(RIGHT(TRIM($B29),4)),VALUE(MID(TRIM($B29),4,2)),VALUE(LEFT(TRIM($B29),2))))
 +COUNTIFS('acorduri de mediu impaduriri'!$A$2:$A$3002,$A29,'acorduri de mediu impaduriri'!$I$2:$I$3002,"&lt;="&amp;DATE(VALUE(RIGHT(TRIM($B29),4)),VALUE(MID(TRIM($B29),4,2)),VALUE(LEFT(TRIM($B29),2))),'acorduri de mediu impaduriri'!$K$2:$K$3002,"&gt;"&amp;DATE(VALUE(RIGHT(TRIM($B29),4)),VALUE(MID(TRIM($B29),4,2)),VALUE(LEFT(TRIM($B29),2))))
 +COUNTIFS('acorduri de mediu impaduriri'!$A$2:$A$3002,$A29,'acorduri de mediu impaduriri'!$I$2:$I$3002,"&lt;="&amp;DATE(VALUE(RIGHT(TRIM($B29),4)),VALUE(MID(TRIM($B29),4,2)),VALUE(LEFT(TRIM($B29),2))),'acorduri de mediu impaduriri'!$J$2:$J$3002,"",'acorduri de mediu impaduriri'!$K$2:$K$3002,"")
 =0,
 "",
 MAX(0,
   SUMIFS('acorduri de mediu impaduriri'!$C$2:$C$3002,'acorduri de mediu impaduriri'!$A$2:$A$3002,$A29,'acorduri de mediu impaduriri'!$I$2:$I$3002,"&lt;="&amp;DATE(VALUE(RIGHT(TRIM($B29),4)),VALUE(MID(TRIM($B29),4,2)),VALUE(LEFT(TRIM($B29),2))),'acorduri de mediu impaduriri'!$J$2:$J$3002,"&gt;"&amp;DATE(VALUE(RIGHT(TRIM($B29),4)),VALUE(MID(TRIM($B29),4,2)),VALUE(LEFT(TRIM($B29),2))))
  +SUMIFS('acorduri de mediu impaduriri'!$C$2:$C$3002,'acorduri de mediu impaduriri'!$A$2:$A$3002,$A29,'acorduri de mediu impaduriri'!$I$2:$I$3002,"&lt;="&amp;DATE(VALUE(RIGHT(TRIM($B29),4)),VALUE(MID(TRIM($B29),4,2)),VALUE(LEFT(TRIM($B29),2))),'acorduri de mediu impaduriri'!$K$2:$K$3002,"&gt;"&amp;DATE(VALUE(RIGHT(TRIM($B29),4)),VALUE(MID(TRIM($B29),4,2)),VALUE(LEFT(TRIM($B29),2))))
  +SUMIFS('acorduri de mediu impaduriri'!$C$2:$C$3002,'acorduri de mediu impaduriri'!$A$2:$A$3002,$A29,'acorduri de mediu impaduriri'!$I$2:$I$3002,"&lt;="&amp;DATE(VALUE(RIGHT(TRIM($B29),4)),VALUE(MID(TRIM($B29),4,2)),VALUE(LEFT(TRIM($B29),2))),'acorduri de mediu impaduriri'!$J$2:$J$3002,"",'acorduri de mediu impaduriri'!$K$2:$K$3002,"")
 )
)</f>
        <v/>
      </c>
      <c r="E29" s="26" t="str">
        <f>IF(
  COUNTIFS('acorduri de mediu impaduriri'!$A$2:$A$1048576,$A29,'acorduri de mediu impaduriri'!$D$2:$D$1048576,"respins",'acorduri de mediu impaduriri'!$K$2:$K$1048576,"&lt;="&amp;DATE(VALUE(RIGHT(TRIM($B29),4)),VALUE(MID(TRIM($B29),4,2)),VALUE(LEFT(TRIM($B29),2))))=0,
  "",
  SUMIFS('acorduri de mediu impaduriri'!$C$2:$C$1048576,'acorduri de mediu impaduriri'!$A$2:$A$1048576,$A29,'acorduri de mediu impaduriri'!$D$2:$D$1048576,"respins",'acorduri de mediu impaduriri'!$K$2:$K$1048576,"&lt;="&amp;DATE(VALUE(RIGHT(TRIM($B29),4)),VALUE(MID(TRIM($B29),4,2)),VALUE(LEFT(TRIM($B29),2))))
)</f>
        <v/>
      </c>
      <c r="F29" s="27" t="str">
        <f>IF(
  COUNTIFS('acorduri de mediu impaduriri'!$A$2:$A$1048576,$A29,'acorduri de mediu impaduriri'!$D$2:$D$1048576,"aprobat",'acorduri de mediu impaduriri'!$H$2:$H$1048576,"&lt;&gt;")=0,
  "",
  ROUNDUP(AVERAGEIFS('acorduri de mediu impaduriri'!$H$2:$H$1048576,'acorduri de mediu impaduriri'!$A$2:$A$1048576,$A29,'acorduri de mediu impaduriri'!$D$2:$D$1048576,"aprobat",'acorduri de mediu impaduriri'!$H$2:$H$1048576,"&lt;&gt;"),0)
)</f>
        <v/>
      </c>
      <c r="G29" s="27" t="str">
        <f>IF(
  COUNTIFS('acorduri de mediu impaduriri'!$A$2:$A$1048576,$A29,'acorduri de mediu impaduriri'!$D$2:$D$1048576,"aprobat",'acorduri de mediu impaduriri'!$H$2:$H$1048576,"&lt;&gt;")=0,
  "",
  ROUNDUP(_xlfn.MINIFS('acorduri de mediu impaduriri'!$H$2:$H$1048576,'acorduri de mediu impaduriri'!$A$2:$A$1048576,$A29,'acorduri de mediu impaduriri'!$D$2:$D$1048576,"aprobat",'acorduri de mediu impaduriri'!$H$2:$H$1048576,"&lt;&gt;"),0)
)</f>
        <v/>
      </c>
      <c r="H29" s="27" t="str">
        <f>IF(
  COUNTIFS('acorduri de mediu impaduriri'!$A$2:$A$1048576,$A29,'acorduri de mediu impaduriri'!$D$2:$D$1048576,"aprobat",'acorduri de mediu impaduriri'!$H$2:$H$1048576,"&lt;&gt;")=0,
  "",
  ROUNDUP(_xlfn.MAXIFS('acorduri de mediu impaduriri'!$H$2:$H$1048576,'acorduri de mediu impaduriri'!$A$2:$A$1048576,$A29,'acorduri de mediu impaduriri'!$D$2:$D$1048576,"aprobat",'acorduri de mediu impaduriri'!$H$2:$H$1048576,"&lt;&gt;"),0)
)</f>
        <v/>
      </c>
      <c r="I29" s="28" t="str">
        <f>IF(
  COUNTIFS('acorduri de mediu impaduriri'!$A$2:$A$1048576,$A29,'acorduri de mediu impaduriri'!$D$2:$D$1048576,"aprobat",'acorduri de mediu impaduriri'!$J$2:$J$1048576,"&lt;="&amp;DATE(2023,12,31))=0,
  "",
  SUMIFS('acorduri de mediu impaduriri'!$C$2:$C$1048576,'acorduri de mediu impaduriri'!$A$2:$A$1048576,$A29,'acorduri de mediu impaduriri'!$D$2:$D$1048576,"aprobat",'acorduri de mediu impaduriri'!$J$2:$J$1048576,"&lt;="&amp;DATE(2023,12,31))
)</f>
        <v/>
      </c>
      <c r="J29" s="29" t="str">
        <f>IF(
  COUNTIFS('acorduri de mediu impaduriri'!$A$2:$A$1048576,$A29,'acorduri de mediu impaduriri'!$I$2:$I$1048576,"&lt;="&amp;DATE(2023,12,31),'acorduri de mediu impaduriri'!$J$2:$J$1048576,"&gt;"&amp;DATE(2023,12,31))
 +COUNTIFS('acorduri de mediu impaduriri'!$A$2:$A$1048576,$A29,'acorduri de mediu impaduriri'!$I$2:$I$1048576,"&lt;="&amp;DATE(2023,12,31),'acorduri de mediu impaduriri'!$K$2:$K$1048576,"&gt;"&amp;DATE(2023,12,31))
 +COUNTIFS('acorduri de mediu impaduriri'!$A$2:$A$1048576,$A29,'acorduri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impaduriri'!$A$2:$A$1048576,$A29,'acorduri de mediu impaduriri'!$I$2:$I$1048576,"&lt;="&amp;DATE(2023,12,31),'acorduri de mediu impaduriri'!$J$2:$J$1048576,"&gt;"&amp;DATE(2023,12,31))
  +SUMIFS('acorduri de mediu impaduriri'!$C$2:$C$1048576,'acorduri de mediu impaduriri'!$A$2:$A$1048576,$A29,'acorduri de mediu impaduriri'!$I$2:$I$1048576,"&lt;="&amp;DATE(2023,12,31),'acorduri de mediu impaduriri'!$K$2:$K$1048576,"&gt;"&amp;DATE(2023,12,31))
  +SUMIFS('acorduri de mediu impaduriri'!$C$2:$C$1048576,'acorduri de mediu impaduriri'!$A$2:$A$1048576,$A29,'acorduri de mediu impaduriri'!$I$2:$I$1048576,"&lt;="&amp;DATE(2023,12,31),'acorduri de mediu impaduriri'!$J$2:$J$1048576,"",'acorduri de mediu impaduriri'!$K$2:$K$1048576,"")
 ))</f>
        <v/>
      </c>
      <c r="K29" s="28" t="str">
        <f>IF(
  COUNTIFS('acorduri de mediu impaduriri'!$A$2:$A$1048576,$A29,'acorduri de mediu impaduriri'!$D$2:$D$1048576,"aprobat",'acorduri de mediu impaduriri'!$J$2:$J$1048576,"&lt;="&amp;DATE(2024,6,30))=0,
  "",
  SUMIFS('acorduri de mediu impaduriri'!$C$2:$C$1048576,'acorduri de mediu impaduriri'!$A$2:$A$1048576,$A29,'acorduri de mediu impaduriri'!$D$2:$D$1048576,"aprobat",'acorduri de mediu impaduriri'!$J$2:$J$1048576,"&lt;="&amp;DATE(2024,6,30))
)</f>
        <v/>
      </c>
      <c r="L29" s="29" t="str">
        <f>IF(
  COUNTIFS('acorduri de mediu impaduriri'!$A$2:$A$1048576,$A29,'acorduri de mediu impaduriri'!$I$2:$I$1048576,"&lt;="&amp;DATE(2024,6,30),'acorduri de mediu impaduriri'!$J$2:$J$1048576,"&gt;"&amp;DATE(2024,6,30))
 +COUNTIFS('acorduri de mediu impaduriri'!$A$2:$A$1048576,$A29,'acorduri de mediu impaduriri'!$I$2:$I$1048576,"&lt;="&amp;DATE(2024,6,30),'acorduri de mediu impaduriri'!$K$2:$K$1048576,"&gt;"&amp;DATE(2024,6,30))
 +COUNTIFS('acorduri de mediu impaduriri'!$A$2:$A$1048576,$A29,'acorduri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impaduriri'!$A$2:$A$1048576,$A29,'acorduri de mediu impaduriri'!$I$2:$I$1048576,"&lt;="&amp;DATE(2024,6,30),'acorduri de mediu impaduriri'!$J$2:$J$1048576,"&gt;"&amp;DATE(2024,6,30))
  +SUMIFS('acorduri de mediu impaduriri'!$C$2:$C$1048576,'acorduri de mediu impaduriri'!$A$2:$A$1048576,$A29,'acorduri de mediu impaduriri'!$I$2:$I$1048576,"&lt;="&amp;DATE(2024,6,30),'acorduri de mediu impaduriri'!$K$2:$K$1048576,"&gt;"&amp;DATE(2024,6,30))
  +SUMIFS('acorduri de mediu impaduriri'!$C$2:$C$1048576,'acorduri de mediu impaduriri'!$A$2:$A$1048576,$A29,'acorduri de mediu impaduriri'!$I$2:$I$1048576,"&lt;="&amp;DATE(2024,6,30),'acorduri de mediu impaduriri'!$J$2:$J$1048576,"",'acorduri de mediu impaduriri'!$K$2:$K$1048576,"")
 ))</f>
        <v/>
      </c>
      <c r="M29" s="28" t="str">
        <f>IF(
  COUNTIFS('acorduri de mediu impaduriri'!$A$2:$A$1048576,$A29,'acorduri de mediu impaduriri'!$D$2:$D$1048576,"aprobat",'acorduri de mediu impaduriri'!$J$2:$J$1048576,"&lt;="&amp;DATE(2024,12,31))=0,
  "",
  SUMIFS('acorduri de mediu impaduriri'!$C$2:$C$1048576,'acorduri de mediu impaduriri'!$A$2:$A$1048576,$A29,'acorduri de mediu impaduriri'!$D$2:$D$1048576,"aprobat",'acorduri de mediu impaduriri'!$J$2:$J$1048576,"&lt;="&amp;DATE(2024,12,31))
)</f>
        <v/>
      </c>
      <c r="N29" s="29" t="str">
        <f>IF(
  COUNTIFS('acorduri de mediu impaduriri'!$A$2:$A$1048576,$A29,'acorduri de mediu impaduriri'!$I$2:$I$1048576,"&lt;="&amp;DATE(2024,12,31),'acorduri de mediu impaduriri'!$J$2:$J$1048576,"&gt;"&amp;DATE(2024,12,31))
 +COUNTIFS('acorduri de mediu impaduriri'!$A$2:$A$1048576,$A29,'acorduri de mediu impaduriri'!$I$2:$I$1048576,"&lt;="&amp;DATE(2024,12,31),'acorduri de mediu impaduriri'!$K$2:$K$1048576,"&gt;"&amp;DATE(2024,12,31))
 +COUNTIFS('acorduri de mediu impaduriri'!$A$2:$A$1048576,$A29,'acorduri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impaduriri'!$A$2:$A$1048576,$A29,'acorduri de mediu impaduriri'!$I$2:$I$1048576,"&lt;="&amp;DATE(2024,12,31),'acorduri de mediu impaduriri'!$J$2:$J$1048576,"&gt;"&amp;DATE(2024,12,31))
  +SUMIFS('acorduri de mediu impaduriri'!$C$2:$C$1048576,'acorduri de mediu impaduriri'!$A$2:$A$1048576,$A29,'acorduri de mediu impaduriri'!$I$2:$I$1048576,"&lt;="&amp;DATE(2024,12,31),'acorduri de mediu impaduriri'!$K$2:$K$1048576,"&gt;"&amp;DATE(2024,12,31))
  +SUMIFS('acorduri de mediu impaduriri'!$C$2:$C$1048576,'acorduri de mediu impaduriri'!$A$2:$A$1048576,$A29,'acorduri de mediu impaduriri'!$I$2:$I$1048576,"&lt;="&amp;DATE(2024,12,31),'acorduri de mediu impaduriri'!$J$2:$J$1048576,"",'acorduri de mediu impaduriri'!$K$2:$K$1048576,"")
 ))</f>
        <v/>
      </c>
      <c r="O29" s="28" t="str">
        <f>IF(
  COUNTIFS('acorduri de mediu impaduriri'!$A$2:$A$1048576,$A29,'acorduri de mediu impaduriri'!$D$2:$D$1048576,"aprobat",'acorduri de mediu impaduriri'!$J$2:$J$1048576,"&lt;="&amp;DATE(2025,6,30))=0,
  "",
  SUMIFS('acorduri de mediu impaduriri'!$C$2:$C$1048576,'acorduri de mediu impaduriri'!$A$2:$A$1048576,$A29,'acorduri de mediu impaduriri'!$D$2:$D$1048576,"aprobat",'acorduri de mediu impaduriri'!$J$2:$J$1048576,"&lt;="&amp;DATE(2025,6,30))
)</f>
        <v/>
      </c>
      <c r="P29" s="29" t="str">
        <f>IF(
  COUNTIFS('acorduri de mediu impaduriri'!$A$2:$A$1048576,$A29,'acorduri de mediu impaduriri'!$I$2:$I$1048576,"&lt;="&amp;DATE(2025,6,30),'acorduri de mediu impaduriri'!$J$2:$J$1048576,"&gt;"&amp;DATE(2025,6,30))
 +COUNTIFS('acorduri de mediu impaduriri'!$A$2:$A$1048576,$A29,'acorduri de mediu impaduriri'!$I$2:$I$1048576,"&lt;="&amp;DATE(2025,6,30),'acorduri de mediu impaduriri'!$K$2:$K$1048576,"&gt;"&amp;DATE(2025,6,30))
 +COUNTIFS('acorduri de mediu impaduriri'!$A$2:$A$1048576,$A29,'acorduri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impaduriri'!$A$2:$A$1048576,$A29,'acorduri de mediu impaduriri'!$I$2:$I$1048576,"&lt;="&amp;DATE(2025,6,30),'acorduri de mediu impaduriri'!$J$2:$J$1048576,"&gt;"&amp;DATE(2025,6,30))
  +SUMIFS('acorduri de mediu impaduriri'!$C$2:$C$1048576,'acorduri de mediu impaduriri'!$A$2:$A$1048576,$A29,'acorduri de mediu impaduriri'!$I$2:$I$1048576,"&lt;="&amp;DATE(2025,6,30),'acorduri de mediu impaduriri'!$K$2:$K$1048576,"&gt;"&amp;DATE(2025,6,30))
  +SUMIFS('acorduri de mediu impaduriri'!$C$2:$C$1048576,'acorduri de mediu impaduriri'!$A$2:$A$1048576,$A29,'acorduri de mediu impaduriri'!$I$2:$I$1048576,"&lt;="&amp;DATE(2025,6,30),'acorduri de mediu impaduriri'!$J$2:$J$1048576,"",'acorduri de mediu impaduriri'!$K$2:$K$1048576,"")
 ))</f>
        <v/>
      </c>
      <c r="Q29" s="28" t="str">
        <f>IF(
  COUNTIFS('acorduri de mediu impaduriri'!$A$2:$A$1048576,$A29,'acorduri de mediu impaduriri'!$D$2:$D$1048576,"aprobat",'acorduri de mediu impaduriri'!$J$2:$J$1048576,"&lt;="&amp;DATE(2025,8,6))=0,
  "",
  SUMIFS('acorduri de mediu impaduriri'!$C$2:$C$1048576,'acorduri de mediu impaduriri'!$A$2:$A$1048576,$A29,'acorduri de mediu impaduriri'!$D$2:$D$1048576,"aprobat",'acorduri de mediu impaduriri'!$J$2:$J$1048576,"&lt;="&amp;DATE(2025,8,6))
)</f>
        <v/>
      </c>
      <c r="R29" s="29" t="str">
        <f>IF(
  COUNTIFS('acorduri de mediu impaduriri'!$A$2:$A$1048576,$A29,'acorduri de mediu impaduriri'!$I$2:$I$1048576,"&lt;="&amp;DATE(2025,8,6),'acorduri de mediu impaduriri'!$J$2:$J$1048576,"&gt;"&amp;DATE(2025,8,6))
 +COUNTIFS('acorduri de mediu impaduriri'!$A$2:$A$1048576,$A29,'acorduri de mediu impaduriri'!$I$2:$I$1048576,"&lt;="&amp;DATE(2025,8,6),'acorduri de mediu impaduriri'!$K$2:$K$1048576,"&gt;"&amp;DATE(2025,8,6))
 +COUNTIFS('acorduri de mediu impaduriri'!$A$2:$A$1048576,$A29,'acorduri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impaduriri'!$A$2:$A$1048576,$A29,'acorduri de mediu impaduriri'!$I$2:$I$1048576,"&lt;="&amp;DATE(2025,8,6),'acorduri de mediu impaduriri'!$J$2:$J$1048576,"&gt;"&amp;DATE(2025,8,6))
  +SUMIFS('acorduri de mediu impaduriri'!$C$2:$C$1048576,'acorduri de mediu impaduriri'!$A$2:$A$1048576,$A29,'acorduri de mediu impaduriri'!$I$2:$I$1048576,"&lt;="&amp;DATE(2025,8,6),'acorduri de mediu impaduriri'!$K$2:$K$1048576,"&gt;"&amp;DATE(2025,8,6))
  +SUMIFS('acorduri de mediu impaduriri'!$C$2:$C$1048576,'acorduri de mediu impaduriri'!$A$2:$A$1048576,$A29,'acorduri de mediu impaduriri'!$I$2:$I$1048576,"&lt;="&amp;DATE(2025,8,6),'acorduri de mediu impaduriri'!$J$2:$J$1048576,"",'acorduri de mediu impaduriri'!$K$2:$K$1048576,"")
 ))</f>
        <v/>
      </c>
      <c r="S29" s="42" t="str">
        <f>IF(
  COUNTIFS('acorduri de mediu impaduriri'!$A$2:$A$1048576,$A29,'acorduri de mediu impaduriri'!$D$2:$D$1048576,"aprobat",'acorduri de mediu impaduriri'!$J$2:$J$1048576,"&lt;="&amp;DATE(2025,7,30))=0,
  "",
  SUMIFS('acorduri de mediu impaduriri'!$C$2:$C$1048576,'acorduri de mediu impaduriri'!$A$2:$A$1048576,$A29,'acorduri de mediu impaduriri'!$D$2:$D$1048576,"aprobat",'acorduri de mediu impaduriri'!$J$2:$J$1048576,"&lt;="&amp;DATE(2025,7,30))
)</f>
        <v/>
      </c>
    </row>
    <row r="30" spans="1:19" ht="18" customHeight="1" x14ac:dyDescent="0.35">
      <c r="A30" s="24" t="str">
        <f>nomenclatoare!A30</f>
        <v>Neamț</v>
      </c>
      <c r="B30" s="25" t="s">
        <v>44</v>
      </c>
      <c r="C30" s="26">
        <f>IF(
  COUNTIFS('acorduri de mediu impaduriri'!$A$2:$A$3002,$A30,'acorduri de mediu impaduriri'!$D$2:$D$3002,"aprobat",'acorduri de mediu impaduriri'!$J$2:$J$3002,"&lt;="&amp;DATE(VALUE(RIGHT(TRIM($B30),4)),VALUE(MID(TRIM($B30),4,2)),VALUE(LEFT(TRIM($B30),2))))=0,
  "",
  SUMIFS('acorduri de mediu impaduriri'!$C$2:$C$3002,'acorduri de mediu impaduriri'!$A$2:$A$3002,$A30,'acorduri de mediu impaduriri'!$D$2:$D$3002,"aprobat",'acorduri de mediu impaduriri'!$J$2:$J$3002,"&lt;="&amp;DATE(VALUE(RIGHT(TRIM($B30),4)),VALUE(MID(TRIM($B30),4,2)),VALUE(LEFT(TRIM($B30),2))))
)</f>
        <v>243.87199999999996</v>
      </c>
      <c r="D30" s="26">
        <f>IF(
  COUNTIFS('acorduri de mediu impaduriri'!$A$2:$A$3002,$A30,'acorduri de mediu impaduriri'!$I$2:$I$3002,"&lt;="&amp;DATE(VALUE(RIGHT(TRIM($B30),4)),VALUE(MID(TRIM($B30),4,2)),VALUE(LEFT(TRIM($B30),2))),'acorduri de mediu impaduriri'!$J$2:$J$3002,"&gt;"&amp;DATE(VALUE(RIGHT(TRIM($B30),4)),VALUE(MID(TRIM($B30),4,2)),VALUE(LEFT(TRIM($B30),2))))
 +COUNTIFS('acorduri de mediu impaduriri'!$A$2:$A$3002,$A30,'acorduri de mediu impaduriri'!$I$2:$I$3002,"&lt;="&amp;DATE(VALUE(RIGHT(TRIM($B30),4)),VALUE(MID(TRIM($B30),4,2)),VALUE(LEFT(TRIM($B30),2))),'acorduri de mediu impaduriri'!$K$2:$K$3002,"&gt;"&amp;DATE(VALUE(RIGHT(TRIM($B30),4)),VALUE(MID(TRIM($B30),4,2)),VALUE(LEFT(TRIM($B30),2))))
 +COUNTIFS('acorduri de mediu impaduriri'!$A$2:$A$3002,$A30,'acorduri de mediu impaduriri'!$I$2:$I$3002,"&lt;="&amp;DATE(VALUE(RIGHT(TRIM($B30),4)),VALUE(MID(TRIM($B30),4,2)),VALUE(LEFT(TRIM($B30),2))),'acorduri de mediu impaduriri'!$J$2:$J$3002,"",'acorduri de mediu impaduriri'!$K$2:$K$3002,"")
 =0,
 "",
 MAX(0,
   SUMIFS('acorduri de mediu impaduriri'!$C$2:$C$3002,'acorduri de mediu impaduriri'!$A$2:$A$3002,$A30,'acorduri de mediu impaduriri'!$I$2:$I$3002,"&lt;="&amp;DATE(VALUE(RIGHT(TRIM($B30),4)),VALUE(MID(TRIM($B30),4,2)),VALUE(LEFT(TRIM($B30),2))),'acorduri de mediu impaduriri'!$J$2:$J$3002,"&gt;"&amp;DATE(VALUE(RIGHT(TRIM($B30),4)),VALUE(MID(TRIM($B30),4,2)),VALUE(LEFT(TRIM($B30),2))))
  +SUMIFS('acorduri de mediu impaduriri'!$C$2:$C$3002,'acorduri de mediu impaduriri'!$A$2:$A$3002,$A30,'acorduri de mediu impaduriri'!$I$2:$I$3002,"&lt;="&amp;DATE(VALUE(RIGHT(TRIM($B30),4)),VALUE(MID(TRIM($B30),4,2)),VALUE(LEFT(TRIM($B30),2))),'acorduri de mediu impaduriri'!$K$2:$K$3002,"&gt;"&amp;DATE(VALUE(RIGHT(TRIM($B30),4)),VALUE(MID(TRIM($B30),4,2)),VALUE(LEFT(TRIM($B30),2))))
  +SUMIFS('acorduri de mediu impaduriri'!$C$2:$C$3002,'acorduri de mediu impaduriri'!$A$2:$A$3002,$A30,'acorduri de mediu impaduriri'!$I$2:$I$3002,"&lt;="&amp;DATE(VALUE(RIGHT(TRIM($B30),4)),VALUE(MID(TRIM($B30),4,2)),VALUE(LEFT(TRIM($B30),2))),'acorduri de mediu impaduriri'!$J$2:$J$3002,"",'acorduri de mediu impaduriri'!$K$2:$K$3002,"")
 )
)</f>
        <v>79.208699999999993</v>
      </c>
      <c r="E30" s="26">
        <f>IF(
  COUNTIFS('acorduri de mediu impaduriri'!$A$2:$A$1048576,$A30,'acorduri de mediu impaduriri'!$D$2:$D$1048576,"respins",'acorduri de mediu impaduriri'!$K$2:$K$1048576,"&lt;="&amp;DATE(VALUE(RIGHT(TRIM($B30),4)),VALUE(MID(TRIM($B30),4,2)),VALUE(LEFT(TRIM($B30),2))))=0,
  "",
  SUMIFS('acorduri de mediu impaduriri'!$C$2:$C$1048576,'acorduri de mediu impaduriri'!$A$2:$A$1048576,$A30,'acorduri de mediu impaduriri'!$D$2:$D$1048576,"respins",'acorduri de mediu impaduriri'!$K$2:$K$1048576,"&lt;="&amp;DATE(VALUE(RIGHT(TRIM($B30),4)),VALUE(MID(TRIM($B30),4,2)),VALUE(LEFT(TRIM($B30),2))))
)</f>
        <v>21.86</v>
      </c>
      <c r="F30" s="27">
        <f>IF(
  COUNTIFS('acorduri de mediu impaduriri'!$A$2:$A$1048576,$A30,'acorduri de mediu impaduriri'!$D$2:$D$1048576,"aprobat",'acorduri de mediu impaduriri'!$H$2:$H$1048576,"&lt;&gt;")=0,
  "",
  ROUNDUP(AVERAGEIFS('acorduri de mediu impaduriri'!$H$2:$H$1048576,'acorduri de mediu impaduriri'!$A$2:$A$1048576,$A30,'acorduri de mediu impaduriri'!$D$2:$D$1048576,"aprobat",'acorduri de mediu impaduriri'!$H$2:$H$1048576,"&lt;&gt;"),0)
)</f>
        <v>92</v>
      </c>
      <c r="G30" s="27">
        <f>IF(
  COUNTIFS('acorduri de mediu impaduriri'!$A$2:$A$1048576,$A30,'acorduri de mediu impaduriri'!$D$2:$D$1048576,"aprobat",'acorduri de mediu impaduriri'!$H$2:$H$1048576,"&lt;&gt;")=0,
  "",
  ROUNDUP(_xlfn.MINIFS('acorduri de mediu impaduriri'!$H$2:$H$1048576,'acorduri de mediu impaduriri'!$A$2:$A$1048576,$A30,'acorduri de mediu impaduriri'!$D$2:$D$1048576,"aprobat",'acorduri de mediu impaduriri'!$H$2:$H$1048576,"&lt;&gt;"),0)
)</f>
        <v>17</v>
      </c>
      <c r="H30" s="27">
        <f>IF(
  COUNTIFS('acorduri de mediu impaduriri'!$A$2:$A$1048576,$A30,'acorduri de mediu impaduriri'!$D$2:$D$1048576,"aprobat",'acorduri de mediu impaduriri'!$H$2:$H$1048576,"&lt;&gt;")=0,
  "",
  ROUNDUP(_xlfn.MAXIFS('acorduri de mediu impaduriri'!$H$2:$H$1048576,'acorduri de mediu impaduriri'!$A$2:$A$1048576,$A30,'acorduri de mediu impaduriri'!$D$2:$D$1048576,"aprobat",'acorduri de mediu impaduriri'!$H$2:$H$1048576,"&lt;&gt;"),0)
)</f>
        <v>155</v>
      </c>
      <c r="I30" s="28" t="str">
        <f>IF(
  COUNTIFS('acorduri de mediu impaduriri'!$A$2:$A$1048576,$A30,'acorduri de mediu impaduriri'!$D$2:$D$1048576,"aprobat",'acorduri de mediu impaduriri'!$J$2:$J$1048576,"&lt;="&amp;DATE(2023,12,31))=0,
  "",
  SUMIFS('acorduri de mediu impaduriri'!$C$2:$C$1048576,'acorduri de mediu impaduriri'!$A$2:$A$1048576,$A30,'acorduri de mediu impaduriri'!$D$2:$D$1048576,"aprobat",'acorduri de mediu impaduriri'!$J$2:$J$1048576,"&lt;="&amp;DATE(2023,12,31))
)</f>
        <v/>
      </c>
      <c r="J30" s="29" t="str">
        <f>IF(
  COUNTIFS('acorduri de mediu impaduriri'!$A$2:$A$1048576,$A30,'acorduri de mediu impaduriri'!$I$2:$I$1048576,"&lt;="&amp;DATE(2023,12,31),'acorduri de mediu impaduriri'!$J$2:$J$1048576,"&gt;"&amp;DATE(2023,12,31))
 +COUNTIFS('acorduri de mediu impaduriri'!$A$2:$A$1048576,$A30,'acorduri de mediu impaduriri'!$I$2:$I$1048576,"&lt;="&amp;DATE(2023,12,31),'acorduri de mediu impaduriri'!$K$2:$K$1048576,"&gt;"&amp;DATE(2023,12,31))
 +COUNTIFS('acorduri de mediu impaduriri'!$A$2:$A$1048576,$A30,'acorduri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impaduriri'!$A$2:$A$1048576,$A30,'acorduri de mediu impaduriri'!$I$2:$I$1048576,"&lt;="&amp;DATE(2023,12,31),'acorduri de mediu impaduriri'!$J$2:$J$1048576,"&gt;"&amp;DATE(2023,12,31))
  +SUMIFS('acorduri de mediu impaduriri'!$C$2:$C$1048576,'acorduri de mediu impaduriri'!$A$2:$A$1048576,$A30,'acorduri de mediu impaduriri'!$I$2:$I$1048576,"&lt;="&amp;DATE(2023,12,31),'acorduri de mediu impaduriri'!$K$2:$K$1048576,"&gt;"&amp;DATE(2023,12,31))
  +SUMIFS('acorduri de mediu impaduriri'!$C$2:$C$1048576,'acorduri de mediu impaduriri'!$A$2:$A$1048576,$A30,'acorduri de mediu impaduriri'!$I$2:$I$1048576,"&lt;="&amp;DATE(2023,12,31),'acorduri de mediu impaduriri'!$J$2:$J$1048576,"",'acorduri de mediu impaduriri'!$K$2:$K$1048576,"")
 ))</f>
        <v/>
      </c>
      <c r="K30" s="28">
        <f>IF(
  COUNTIFS('acorduri de mediu impaduriri'!$A$2:$A$1048576,$A30,'acorduri de mediu impaduriri'!$D$2:$D$1048576,"aprobat",'acorduri de mediu impaduriri'!$J$2:$J$1048576,"&lt;="&amp;DATE(2024,6,30))=0,
  "",
  SUMIFS('acorduri de mediu impaduriri'!$C$2:$C$1048576,'acorduri de mediu impaduriri'!$A$2:$A$1048576,$A30,'acorduri de mediu impaduriri'!$D$2:$D$1048576,"aprobat",'acorduri de mediu impaduriri'!$J$2:$J$1048576,"&lt;="&amp;DATE(2024,6,30))
)</f>
        <v>15.35</v>
      </c>
      <c r="L30" s="29">
        <f>IF(
  COUNTIFS('acorduri de mediu impaduriri'!$A$2:$A$1048576,$A30,'acorduri de mediu impaduriri'!$I$2:$I$1048576,"&lt;="&amp;DATE(2024,6,30),'acorduri de mediu impaduriri'!$J$2:$J$1048576,"&gt;"&amp;DATE(2024,6,30))
 +COUNTIFS('acorduri de mediu impaduriri'!$A$2:$A$1048576,$A30,'acorduri de mediu impaduriri'!$I$2:$I$1048576,"&lt;="&amp;DATE(2024,6,30),'acorduri de mediu impaduriri'!$K$2:$K$1048576,"&gt;"&amp;DATE(2024,6,30))
 +COUNTIFS('acorduri de mediu impaduriri'!$A$2:$A$1048576,$A30,'acorduri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impaduriri'!$A$2:$A$1048576,$A30,'acorduri de mediu impaduriri'!$I$2:$I$1048576,"&lt;="&amp;DATE(2024,6,30),'acorduri de mediu impaduriri'!$J$2:$J$1048576,"&gt;"&amp;DATE(2024,6,30))
  +SUMIFS('acorduri de mediu impaduriri'!$C$2:$C$1048576,'acorduri de mediu impaduriri'!$A$2:$A$1048576,$A30,'acorduri de mediu impaduriri'!$I$2:$I$1048576,"&lt;="&amp;DATE(2024,6,30),'acorduri de mediu impaduriri'!$K$2:$K$1048576,"&gt;"&amp;DATE(2024,6,30))
  +SUMIFS('acorduri de mediu impaduriri'!$C$2:$C$1048576,'acorduri de mediu impaduriri'!$A$2:$A$1048576,$A30,'acorduri de mediu impaduriri'!$I$2:$I$1048576,"&lt;="&amp;DATE(2024,6,30),'acorduri de mediu impaduriri'!$J$2:$J$1048576,"",'acorduri de mediu impaduriri'!$K$2:$K$1048576,"")
 ))</f>
        <v>0.63</v>
      </c>
      <c r="M30" s="28">
        <f>IF(
  COUNTIFS('acorduri de mediu impaduriri'!$A$2:$A$1048576,$A30,'acorduri de mediu impaduriri'!$D$2:$D$1048576,"aprobat",'acorduri de mediu impaduriri'!$J$2:$J$1048576,"&lt;="&amp;DATE(2024,12,31))=0,
  "",
  SUMIFS('acorduri de mediu impaduriri'!$C$2:$C$1048576,'acorduri de mediu impaduriri'!$A$2:$A$1048576,$A30,'acorduri de mediu impaduriri'!$D$2:$D$1048576,"aprobat",'acorduri de mediu impaduriri'!$J$2:$J$1048576,"&lt;="&amp;DATE(2024,12,31))
)</f>
        <v>15.98</v>
      </c>
      <c r="N30" s="29">
        <f>IF(
  COUNTIFS('acorduri de mediu impaduriri'!$A$2:$A$1048576,$A30,'acorduri de mediu impaduriri'!$I$2:$I$1048576,"&lt;="&amp;DATE(2024,12,31),'acorduri de mediu impaduriri'!$J$2:$J$1048576,"&gt;"&amp;DATE(2024,12,31))
 +COUNTIFS('acorduri de mediu impaduriri'!$A$2:$A$1048576,$A30,'acorduri de mediu impaduriri'!$I$2:$I$1048576,"&lt;="&amp;DATE(2024,12,31),'acorduri de mediu impaduriri'!$K$2:$K$1048576,"&gt;"&amp;DATE(2024,12,31))
 +COUNTIFS('acorduri de mediu impaduriri'!$A$2:$A$1048576,$A30,'acorduri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impaduriri'!$A$2:$A$1048576,$A30,'acorduri de mediu impaduriri'!$I$2:$I$1048576,"&lt;="&amp;DATE(2024,12,31),'acorduri de mediu impaduriri'!$J$2:$J$1048576,"&gt;"&amp;DATE(2024,12,31))
  +SUMIFS('acorduri de mediu impaduriri'!$C$2:$C$1048576,'acorduri de mediu impaduriri'!$A$2:$A$1048576,$A30,'acorduri de mediu impaduriri'!$I$2:$I$1048576,"&lt;="&amp;DATE(2024,12,31),'acorduri de mediu impaduriri'!$K$2:$K$1048576,"&gt;"&amp;DATE(2024,12,31))
  +SUMIFS('acorduri de mediu impaduriri'!$C$2:$C$1048576,'acorduri de mediu impaduriri'!$A$2:$A$1048576,$A30,'acorduri de mediu impaduriri'!$I$2:$I$1048576,"&lt;="&amp;DATE(2024,12,31),'acorduri de mediu impaduriri'!$J$2:$J$1048576,"",'acorduri de mediu impaduriri'!$K$2:$K$1048576,"")
 ))</f>
        <v>6.66</v>
      </c>
      <c r="O30" s="28">
        <f>IF(
  COUNTIFS('acorduri de mediu impaduriri'!$A$2:$A$1048576,$A30,'acorduri de mediu impaduriri'!$D$2:$D$1048576,"aprobat",'acorduri de mediu impaduriri'!$J$2:$J$1048576,"&lt;="&amp;DATE(2025,6,30))=0,
  "",
  SUMIFS('acorduri de mediu impaduriri'!$C$2:$C$1048576,'acorduri de mediu impaduriri'!$A$2:$A$1048576,$A30,'acorduri de mediu impaduriri'!$D$2:$D$1048576,"aprobat",'acorduri de mediu impaduriri'!$J$2:$J$1048576,"&lt;="&amp;DATE(2025,6,30))
)</f>
        <v>37.18</v>
      </c>
      <c r="P30" s="29">
        <f>IF(
  COUNTIFS('acorduri de mediu impaduriri'!$A$2:$A$1048576,$A30,'acorduri de mediu impaduriri'!$I$2:$I$1048576,"&lt;="&amp;DATE(2025,6,30),'acorduri de mediu impaduriri'!$J$2:$J$1048576,"&gt;"&amp;DATE(2025,6,30))
 +COUNTIFS('acorduri de mediu impaduriri'!$A$2:$A$1048576,$A30,'acorduri de mediu impaduriri'!$I$2:$I$1048576,"&lt;="&amp;DATE(2025,6,30),'acorduri de mediu impaduriri'!$K$2:$K$1048576,"&gt;"&amp;DATE(2025,6,30))
 +COUNTIFS('acorduri de mediu impaduriri'!$A$2:$A$1048576,$A30,'acorduri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impaduriri'!$A$2:$A$1048576,$A30,'acorduri de mediu impaduriri'!$I$2:$I$1048576,"&lt;="&amp;DATE(2025,6,30),'acorduri de mediu impaduriri'!$J$2:$J$1048576,"&gt;"&amp;DATE(2025,6,30))
  +SUMIFS('acorduri de mediu impaduriri'!$C$2:$C$1048576,'acorduri de mediu impaduriri'!$A$2:$A$1048576,$A30,'acorduri de mediu impaduriri'!$I$2:$I$1048576,"&lt;="&amp;DATE(2025,6,30),'acorduri de mediu impaduriri'!$K$2:$K$1048576,"&gt;"&amp;DATE(2025,6,30))
  +SUMIFS('acorduri de mediu impaduriri'!$C$2:$C$1048576,'acorduri de mediu impaduriri'!$A$2:$A$1048576,$A30,'acorduri de mediu impaduriri'!$I$2:$I$1048576,"&lt;="&amp;DATE(2025,6,30),'acorduri de mediu impaduriri'!$J$2:$J$1048576,"",'acorduri de mediu impaduriri'!$K$2:$K$1048576,"")
 ))</f>
        <v>236.69199999999998</v>
      </c>
      <c r="Q30" s="28">
        <f>IF(
  COUNTIFS('acorduri de mediu impaduriri'!$A$2:$A$1048576,$A30,'acorduri de mediu impaduriri'!$D$2:$D$1048576,"aprobat",'acorduri de mediu impaduriri'!$J$2:$J$1048576,"&lt;="&amp;DATE(2025,8,6))=0,
  "",
  SUMIFS('acorduri de mediu impaduriri'!$C$2:$C$1048576,'acorduri de mediu impaduriri'!$A$2:$A$1048576,$A30,'acorduri de mediu impaduriri'!$D$2:$D$1048576,"aprobat",'acorduri de mediu impaduriri'!$J$2:$J$1048576,"&lt;="&amp;DATE(2025,8,6))
)</f>
        <v>111.59139999999999</v>
      </c>
      <c r="R30" s="29">
        <f>IF(
  COUNTIFS('acorduri de mediu impaduriri'!$A$2:$A$1048576,$A30,'acorduri de mediu impaduriri'!$I$2:$I$1048576,"&lt;="&amp;DATE(2025,8,6),'acorduri de mediu impaduriri'!$J$2:$J$1048576,"&gt;"&amp;DATE(2025,8,6))
 +COUNTIFS('acorduri de mediu impaduriri'!$A$2:$A$1048576,$A30,'acorduri de mediu impaduriri'!$I$2:$I$1048576,"&lt;="&amp;DATE(2025,8,6),'acorduri de mediu impaduriri'!$K$2:$K$1048576,"&gt;"&amp;DATE(2025,8,6))
 +COUNTIFS('acorduri de mediu impaduriri'!$A$2:$A$1048576,$A30,'acorduri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impaduriri'!$A$2:$A$1048576,$A30,'acorduri de mediu impaduriri'!$I$2:$I$1048576,"&lt;="&amp;DATE(2025,8,6),'acorduri de mediu impaduriri'!$J$2:$J$1048576,"&gt;"&amp;DATE(2025,8,6))
  +SUMIFS('acorduri de mediu impaduriri'!$C$2:$C$1048576,'acorduri de mediu impaduriri'!$A$2:$A$1048576,$A30,'acorduri de mediu impaduriri'!$I$2:$I$1048576,"&lt;="&amp;DATE(2025,8,6),'acorduri de mediu impaduriri'!$K$2:$K$1048576,"&gt;"&amp;DATE(2025,8,6))
  +SUMIFS('acorduri de mediu impaduriri'!$C$2:$C$1048576,'acorduri de mediu impaduriri'!$A$2:$A$1048576,$A30,'acorduri de mediu impaduriri'!$I$2:$I$1048576,"&lt;="&amp;DATE(2025,8,6),'acorduri de mediu impaduriri'!$J$2:$J$1048576,"",'acorduri de mediu impaduriri'!$K$2:$K$1048576,"")
 ))</f>
        <v>185.3186</v>
      </c>
      <c r="S30" s="42">
        <f>IF(
  COUNTIFS('acorduri de mediu impaduriri'!$A$2:$A$1048576,$A30,'acorduri de mediu impaduriri'!$D$2:$D$1048576,"aprobat",'acorduri de mediu impaduriri'!$J$2:$J$1048576,"&lt;="&amp;DATE(2025,7,30))=0,
  "",
  SUMIFS('acorduri de mediu impaduriri'!$C$2:$C$1048576,'acorduri de mediu impaduriri'!$A$2:$A$1048576,$A30,'acorduri de mediu impaduriri'!$D$2:$D$1048576,"aprobat",'acorduri de mediu impaduriri'!$J$2:$J$1048576,"&lt;="&amp;DATE(2025,7,30))
)</f>
        <v>111.59139999999999</v>
      </c>
    </row>
    <row r="31" spans="1:19" ht="18" customHeight="1" x14ac:dyDescent="0.35">
      <c r="A31" s="24" t="str">
        <f>nomenclatoare!A31</f>
        <v>Olt</v>
      </c>
      <c r="B31" s="25"/>
      <c r="C31" s="26" t="str">
        <f>IF(
  COUNTIFS('acorduri de mediu impaduriri'!$A$2:$A$3002,$A31,'acorduri de mediu impaduriri'!$D$2:$D$3002,"aprobat",'acorduri de mediu impaduriri'!$J$2:$J$3002,"&lt;="&amp;DATE(VALUE(RIGHT(TRIM($B31),4)),VALUE(MID(TRIM($B31),4,2)),VALUE(LEFT(TRIM($B31),2))))=0,
  "",
  SUMIFS('acorduri de mediu impaduriri'!$C$2:$C$3002,'acorduri de mediu impaduriri'!$A$2:$A$3002,$A31,'acorduri de mediu impaduriri'!$D$2:$D$3002,"aprobat",'acorduri de mediu impaduriri'!$J$2:$J$3002,"&lt;="&amp;DATE(VALUE(RIGHT(TRIM($B31),4)),VALUE(MID(TRIM($B31),4,2)),VALUE(LEFT(TRIM($B31),2))))
)</f>
        <v/>
      </c>
      <c r="D31" s="26" t="str">
        <f>IF(
  COUNTIFS('acorduri de mediu impaduriri'!$A$2:$A$3002,$A31,'acorduri de mediu impaduriri'!$I$2:$I$3002,"&lt;="&amp;DATE(VALUE(RIGHT(TRIM($B31),4)),VALUE(MID(TRIM($B31),4,2)),VALUE(LEFT(TRIM($B31),2))),'acorduri de mediu impaduriri'!$J$2:$J$3002,"&gt;"&amp;DATE(VALUE(RIGHT(TRIM($B31),4)),VALUE(MID(TRIM($B31),4,2)),VALUE(LEFT(TRIM($B31),2))))
 +COUNTIFS('acorduri de mediu impaduriri'!$A$2:$A$3002,$A31,'acorduri de mediu impaduriri'!$I$2:$I$3002,"&lt;="&amp;DATE(VALUE(RIGHT(TRIM($B31),4)),VALUE(MID(TRIM($B31),4,2)),VALUE(LEFT(TRIM($B31),2))),'acorduri de mediu impaduriri'!$K$2:$K$3002,"&gt;"&amp;DATE(VALUE(RIGHT(TRIM($B31),4)),VALUE(MID(TRIM($B31),4,2)),VALUE(LEFT(TRIM($B31),2))))
 +COUNTIFS('acorduri de mediu impaduriri'!$A$2:$A$3002,$A31,'acorduri de mediu impaduriri'!$I$2:$I$3002,"&lt;="&amp;DATE(VALUE(RIGHT(TRIM($B31),4)),VALUE(MID(TRIM($B31),4,2)),VALUE(LEFT(TRIM($B31),2))),'acorduri de mediu impaduriri'!$J$2:$J$3002,"",'acorduri de mediu impaduriri'!$K$2:$K$3002,"")
 =0,
 "",
 MAX(0,
   SUMIFS('acorduri de mediu impaduriri'!$C$2:$C$3002,'acorduri de mediu impaduriri'!$A$2:$A$3002,$A31,'acorduri de mediu impaduriri'!$I$2:$I$3002,"&lt;="&amp;DATE(VALUE(RIGHT(TRIM($B31),4)),VALUE(MID(TRIM($B31),4,2)),VALUE(LEFT(TRIM($B31),2))),'acorduri de mediu impaduriri'!$J$2:$J$3002,"&gt;"&amp;DATE(VALUE(RIGHT(TRIM($B31),4)),VALUE(MID(TRIM($B31),4,2)),VALUE(LEFT(TRIM($B31),2))))
  +SUMIFS('acorduri de mediu impaduriri'!$C$2:$C$3002,'acorduri de mediu impaduriri'!$A$2:$A$3002,$A31,'acorduri de mediu impaduriri'!$I$2:$I$3002,"&lt;="&amp;DATE(VALUE(RIGHT(TRIM($B31),4)),VALUE(MID(TRIM($B31),4,2)),VALUE(LEFT(TRIM($B31),2))),'acorduri de mediu impaduriri'!$K$2:$K$3002,"&gt;"&amp;DATE(VALUE(RIGHT(TRIM($B31),4)),VALUE(MID(TRIM($B31),4,2)),VALUE(LEFT(TRIM($B31),2))))
  +SUMIFS('acorduri de mediu impaduriri'!$C$2:$C$3002,'acorduri de mediu impaduriri'!$A$2:$A$3002,$A31,'acorduri de mediu impaduriri'!$I$2:$I$3002,"&lt;="&amp;DATE(VALUE(RIGHT(TRIM($B31),4)),VALUE(MID(TRIM($B31),4,2)),VALUE(LEFT(TRIM($B31),2))),'acorduri de mediu impaduriri'!$J$2:$J$3002,"",'acorduri de mediu impaduriri'!$K$2:$K$3002,"")
 )
)</f>
        <v/>
      </c>
      <c r="E31" s="26" t="str">
        <f>IF(
  COUNTIFS('acorduri de mediu impaduriri'!$A$2:$A$1048576,$A31,'acorduri de mediu impaduriri'!$D$2:$D$1048576,"respins",'acorduri de mediu impaduriri'!$K$2:$K$1048576,"&lt;="&amp;DATE(VALUE(RIGHT(TRIM($B31),4)),VALUE(MID(TRIM($B31),4,2)),VALUE(LEFT(TRIM($B31),2))))=0,
  "",
  SUMIFS('acorduri de mediu impaduriri'!$C$2:$C$1048576,'acorduri de mediu impaduriri'!$A$2:$A$1048576,$A31,'acorduri de mediu impaduriri'!$D$2:$D$1048576,"respins",'acorduri de mediu impaduriri'!$K$2:$K$1048576,"&lt;="&amp;DATE(VALUE(RIGHT(TRIM($B31),4)),VALUE(MID(TRIM($B31),4,2)),VALUE(LEFT(TRIM($B31),2))))
)</f>
        <v/>
      </c>
      <c r="F31" s="27" t="str">
        <f>IF(
  COUNTIFS('acorduri de mediu impaduriri'!$A$2:$A$1048576,$A31,'acorduri de mediu impaduriri'!$D$2:$D$1048576,"aprobat",'acorduri de mediu impaduriri'!$H$2:$H$1048576,"&lt;&gt;")=0,
  "",
  ROUNDUP(AVERAGEIFS('acorduri de mediu impaduriri'!$H$2:$H$1048576,'acorduri de mediu impaduriri'!$A$2:$A$1048576,$A31,'acorduri de mediu impaduriri'!$D$2:$D$1048576,"aprobat",'acorduri de mediu impaduriri'!$H$2:$H$1048576,"&lt;&gt;"),0)
)</f>
        <v/>
      </c>
      <c r="G31" s="27" t="str">
        <f>IF(
  COUNTIFS('acorduri de mediu impaduriri'!$A$2:$A$1048576,$A31,'acorduri de mediu impaduriri'!$D$2:$D$1048576,"aprobat",'acorduri de mediu impaduriri'!$H$2:$H$1048576,"&lt;&gt;")=0,
  "",
  ROUNDUP(_xlfn.MINIFS('acorduri de mediu impaduriri'!$H$2:$H$1048576,'acorduri de mediu impaduriri'!$A$2:$A$1048576,$A31,'acorduri de mediu impaduriri'!$D$2:$D$1048576,"aprobat",'acorduri de mediu impaduriri'!$H$2:$H$1048576,"&lt;&gt;"),0)
)</f>
        <v/>
      </c>
      <c r="H31" s="27" t="str">
        <f>IF(
  COUNTIFS('acorduri de mediu impaduriri'!$A$2:$A$1048576,$A31,'acorduri de mediu impaduriri'!$D$2:$D$1048576,"aprobat",'acorduri de mediu impaduriri'!$H$2:$H$1048576,"&lt;&gt;")=0,
  "",
  ROUNDUP(_xlfn.MAXIFS('acorduri de mediu impaduriri'!$H$2:$H$1048576,'acorduri de mediu impaduriri'!$A$2:$A$1048576,$A31,'acorduri de mediu impaduriri'!$D$2:$D$1048576,"aprobat",'acorduri de mediu impaduriri'!$H$2:$H$1048576,"&lt;&gt;"),0)
)</f>
        <v/>
      </c>
      <c r="I31" s="28" t="str">
        <f>IF(
  COUNTIFS('acorduri de mediu impaduriri'!$A$2:$A$1048576,$A31,'acorduri de mediu impaduriri'!$D$2:$D$1048576,"aprobat",'acorduri de mediu impaduriri'!$J$2:$J$1048576,"&lt;="&amp;DATE(2023,12,31))=0,
  "",
  SUMIFS('acorduri de mediu impaduriri'!$C$2:$C$1048576,'acorduri de mediu impaduriri'!$A$2:$A$1048576,$A31,'acorduri de mediu impaduriri'!$D$2:$D$1048576,"aprobat",'acorduri de mediu impaduriri'!$J$2:$J$1048576,"&lt;="&amp;DATE(2023,12,31))
)</f>
        <v/>
      </c>
      <c r="J31" s="29" t="str">
        <f>IF(
  COUNTIFS('acorduri de mediu impaduriri'!$A$2:$A$1048576,$A31,'acorduri de mediu impaduriri'!$I$2:$I$1048576,"&lt;="&amp;DATE(2023,12,31),'acorduri de mediu impaduriri'!$J$2:$J$1048576,"&gt;"&amp;DATE(2023,12,31))
 +COUNTIFS('acorduri de mediu impaduriri'!$A$2:$A$1048576,$A31,'acorduri de mediu impaduriri'!$I$2:$I$1048576,"&lt;="&amp;DATE(2023,12,31),'acorduri de mediu impaduriri'!$K$2:$K$1048576,"&gt;"&amp;DATE(2023,12,31))
 +COUNTIFS('acorduri de mediu impaduriri'!$A$2:$A$1048576,$A31,'acorduri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impaduriri'!$A$2:$A$1048576,$A31,'acorduri de mediu impaduriri'!$I$2:$I$1048576,"&lt;="&amp;DATE(2023,12,31),'acorduri de mediu impaduriri'!$J$2:$J$1048576,"&gt;"&amp;DATE(2023,12,31))
  +SUMIFS('acorduri de mediu impaduriri'!$C$2:$C$1048576,'acorduri de mediu impaduriri'!$A$2:$A$1048576,$A31,'acorduri de mediu impaduriri'!$I$2:$I$1048576,"&lt;="&amp;DATE(2023,12,31),'acorduri de mediu impaduriri'!$K$2:$K$1048576,"&gt;"&amp;DATE(2023,12,31))
  +SUMIFS('acorduri de mediu impaduriri'!$C$2:$C$1048576,'acorduri de mediu impaduriri'!$A$2:$A$1048576,$A31,'acorduri de mediu impaduriri'!$I$2:$I$1048576,"&lt;="&amp;DATE(2023,12,31),'acorduri de mediu impaduriri'!$J$2:$J$1048576,"",'acorduri de mediu impaduriri'!$K$2:$K$1048576,"")
 ))</f>
        <v/>
      </c>
      <c r="K31" s="28" t="str">
        <f>IF(
  COUNTIFS('acorduri de mediu impaduriri'!$A$2:$A$1048576,$A31,'acorduri de mediu impaduriri'!$D$2:$D$1048576,"aprobat",'acorduri de mediu impaduriri'!$J$2:$J$1048576,"&lt;="&amp;DATE(2024,6,30))=0,
  "",
  SUMIFS('acorduri de mediu impaduriri'!$C$2:$C$1048576,'acorduri de mediu impaduriri'!$A$2:$A$1048576,$A31,'acorduri de mediu impaduriri'!$D$2:$D$1048576,"aprobat",'acorduri de mediu impaduriri'!$J$2:$J$1048576,"&lt;="&amp;DATE(2024,6,30))
)</f>
        <v/>
      </c>
      <c r="L31" s="29" t="str">
        <f>IF(
  COUNTIFS('acorduri de mediu impaduriri'!$A$2:$A$1048576,$A31,'acorduri de mediu impaduriri'!$I$2:$I$1048576,"&lt;="&amp;DATE(2024,6,30),'acorduri de mediu impaduriri'!$J$2:$J$1048576,"&gt;"&amp;DATE(2024,6,30))
 +COUNTIFS('acorduri de mediu impaduriri'!$A$2:$A$1048576,$A31,'acorduri de mediu impaduriri'!$I$2:$I$1048576,"&lt;="&amp;DATE(2024,6,30),'acorduri de mediu impaduriri'!$K$2:$K$1048576,"&gt;"&amp;DATE(2024,6,30))
 +COUNTIFS('acorduri de mediu impaduriri'!$A$2:$A$1048576,$A31,'acorduri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impaduriri'!$A$2:$A$1048576,$A31,'acorduri de mediu impaduriri'!$I$2:$I$1048576,"&lt;="&amp;DATE(2024,6,30),'acorduri de mediu impaduriri'!$J$2:$J$1048576,"&gt;"&amp;DATE(2024,6,30))
  +SUMIFS('acorduri de mediu impaduriri'!$C$2:$C$1048576,'acorduri de mediu impaduriri'!$A$2:$A$1048576,$A31,'acorduri de mediu impaduriri'!$I$2:$I$1048576,"&lt;="&amp;DATE(2024,6,30),'acorduri de mediu impaduriri'!$K$2:$K$1048576,"&gt;"&amp;DATE(2024,6,30))
  +SUMIFS('acorduri de mediu impaduriri'!$C$2:$C$1048576,'acorduri de mediu impaduriri'!$A$2:$A$1048576,$A31,'acorduri de mediu impaduriri'!$I$2:$I$1048576,"&lt;="&amp;DATE(2024,6,30),'acorduri de mediu impaduriri'!$J$2:$J$1048576,"",'acorduri de mediu impaduriri'!$K$2:$K$1048576,"")
 ))</f>
        <v/>
      </c>
      <c r="M31" s="28" t="str">
        <f>IF(
  COUNTIFS('acorduri de mediu impaduriri'!$A$2:$A$1048576,$A31,'acorduri de mediu impaduriri'!$D$2:$D$1048576,"aprobat",'acorduri de mediu impaduriri'!$J$2:$J$1048576,"&lt;="&amp;DATE(2024,12,31))=0,
  "",
  SUMIFS('acorduri de mediu impaduriri'!$C$2:$C$1048576,'acorduri de mediu impaduriri'!$A$2:$A$1048576,$A31,'acorduri de mediu impaduriri'!$D$2:$D$1048576,"aprobat",'acorduri de mediu impaduriri'!$J$2:$J$1048576,"&lt;="&amp;DATE(2024,12,31))
)</f>
        <v/>
      </c>
      <c r="N31" s="29" t="str">
        <f>IF(
  COUNTIFS('acorduri de mediu impaduriri'!$A$2:$A$1048576,$A31,'acorduri de mediu impaduriri'!$I$2:$I$1048576,"&lt;="&amp;DATE(2024,12,31),'acorduri de mediu impaduriri'!$J$2:$J$1048576,"&gt;"&amp;DATE(2024,12,31))
 +COUNTIFS('acorduri de mediu impaduriri'!$A$2:$A$1048576,$A31,'acorduri de mediu impaduriri'!$I$2:$I$1048576,"&lt;="&amp;DATE(2024,12,31),'acorduri de mediu impaduriri'!$K$2:$K$1048576,"&gt;"&amp;DATE(2024,12,31))
 +COUNTIFS('acorduri de mediu impaduriri'!$A$2:$A$1048576,$A31,'acorduri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impaduriri'!$A$2:$A$1048576,$A31,'acorduri de mediu impaduriri'!$I$2:$I$1048576,"&lt;="&amp;DATE(2024,12,31),'acorduri de mediu impaduriri'!$J$2:$J$1048576,"&gt;"&amp;DATE(2024,12,31))
  +SUMIFS('acorduri de mediu impaduriri'!$C$2:$C$1048576,'acorduri de mediu impaduriri'!$A$2:$A$1048576,$A31,'acorduri de mediu impaduriri'!$I$2:$I$1048576,"&lt;="&amp;DATE(2024,12,31),'acorduri de mediu impaduriri'!$K$2:$K$1048576,"&gt;"&amp;DATE(2024,12,31))
  +SUMIFS('acorduri de mediu impaduriri'!$C$2:$C$1048576,'acorduri de mediu impaduriri'!$A$2:$A$1048576,$A31,'acorduri de mediu impaduriri'!$I$2:$I$1048576,"&lt;="&amp;DATE(2024,12,31),'acorduri de mediu impaduriri'!$J$2:$J$1048576,"",'acorduri de mediu impaduriri'!$K$2:$K$1048576,"")
 ))</f>
        <v/>
      </c>
      <c r="O31" s="28" t="str">
        <f>IF(
  COUNTIFS('acorduri de mediu impaduriri'!$A$2:$A$1048576,$A31,'acorduri de mediu impaduriri'!$D$2:$D$1048576,"aprobat",'acorduri de mediu impaduriri'!$J$2:$J$1048576,"&lt;="&amp;DATE(2025,6,30))=0,
  "",
  SUMIFS('acorduri de mediu impaduriri'!$C$2:$C$1048576,'acorduri de mediu impaduriri'!$A$2:$A$1048576,$A31,'acorduri de mediu impaduriri'!$D$2:$D$1048576,"aprobat",'acorduri de mediu impaduriri'!$J$2:$J$1048576,"&lt;="&amp;DATE(2025,6,30))
)</f>
        <v/>
      </c>
      <c r="P31" s="29" t="str">
        <f>IF(
  COUNTIFS('acorduri de mediu impaduriri'!$A$2:$A$1048576,$A31,'acorduri de mediu impaduriri'!$I$2:$I$1048576,"&lt;="&amp;DATE(2025,6,30),'acorduri de mediu impaduriri'!$J$2:$J$1048576,"&gt;"&amp;DATE(2025,6,30))
 +COUNTIFS('acorduri de mediu impaduriri'!$A$2:$A$1048576,$A31,'acorduri de mediu impaduriri'!$I$2:$I$1048576,"&lt;="&amp;DATE(2025,6,30),'acorduri de mediu impaduriri'!$K$2:$K$1048576,"&gt;"&amp;DATE(2025,6,30))
 +COUNTIFS('acorduri de mediu impaduriri'!$A$2:$A$1048576,$A31,'acorduri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impaduriri'!$A$2:$A$1048576,$A31,'acorduri de mediu impaduriri'!$I$2:$I$1048576,"&lt;="&amp;DATE(2025,6,30),'acorduri de mediu impaduriri'!$J$2:$J$1048576,"&gt;"&amp;DATE(2025,6,30))
  +SUMIFS('acorduri de mediu impaduriri'!$C$2:$C$1048576,'acorduri de mediu impaduriri'!$A$2:$A$1048576,$A31,'acorduri de mediu impaduriri'!$I$2:$I$1048576,"&lt;="&amp;DATE(2025,6,30),'acorduri de mediu impaduriri'!$K$2:$K$1048576,"&gt;"&amp;DATE(2025,6,30))
  +SUMIFS('acorduri de mediu impaduriri'!$C$2:$C$1048576,'acorduri de mediu impaduriri'!$A$2:$A$1048576,$A31,'acorduri de mediu impaduriri'!$I$2:$I$1048576,"&lt;="&amp;DATE(2025,6,30),'acorduri de mediu impaduriri'!$J$2:$J$1048576,"",'acorduri de mediu impaduriri'!$K$2:$K$1048576,"")
 ))</f>
        <v/>
      </c>
      <c r="Q31" s="28" t="str">
        <f>IF(
  COUNTIFS('acorduri de mediu impaduriri'!$A$2:$A$1048576,$A31,'acorduri de mediu impaduriri'!$D$2:$D$1048576,"aprobat",'acorduri de mediu impaduriri'!$J$2:$J$1048576,"&lt;="&amp;DATE(2025,8,6))=0,
  "",
  SUMIFS('acorduri de mediu impaduriri'!$C$2:$C$1048576,'acorduri de mediu impaduriri'!$A$2:$A$1048576,$A31,'acorduri de mediu impaduriri'!$D$2:$D$1048576,"aprobat",'acorduri de mediu impaduriri'!$J$2:$J$1048576,"&lt;="&amp;DATE(2025,8,6))
)</f>
        <v/>
      </c>
      <c r="R31" s="29" t="str">
        <f>IF(
  COUNTIFS('acorduri de mediu impaduriri'!$A$2:$A$1048576,$A31,'acorduri de mediu impaduriri'!$I$2:$I$1048576,"&lt;="&amp;DATE(2025,8,6),'acorduri de mediu impaduriri'!$J$2:$J$1048576,"&gt;"&amp;DATE(2025,8,6))
 +COUNTIFS('acorduri de mediu impaduriri'!$A$2:$A$1048576,$A31,'acorduri de mediu impaduriri'!$I$2:$I$1048576,"&lt;="&amp;DATE(2025,8,6),'acorduri de mediu impaduriri'!$K$2:$K$1048576,"&gt;"&amp;DATE(2025,8,6))
 +COUNTIFS('acorduri de mediu impaduriri'!$A$2:$A$1048576,$A31,'acorduri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impaduriri'!$A$2:$A$1048576,$A31,'acorduri de mediu impaduriri'!$I$2:$I$1048576,"&lt;="&amp;DATE(2025,8,6),'acorduri de mediu impaduriri'!$J$2:$J$1048576,"&gt;"&amp;DATE(2025,8,6))
  +SUMIFS('acorduri de mediu impaduriri'!$C$2:$C$1048576,'acorduri de mediu impaduriri'!$A$2:$A$1048576,$A31,'acorduri de mediu impaduriri'!$I$2:$I$1048576,"&lt;="&amp;DATE(2025,8,6),'acorduri de mediu impaduriri'!$K$2:$K$1048576,"&gt;"&amp;DATE(2025,8,6))
  +SUMIFS('acorduri de mediu impaduriri'!$C$2:$C$1048576,'acorduri de mediu impaduriri'!$A$2:$A$1048576,$A31,'acorduri de mediu impaduriri'!$I$2:$I$1048576,"&lt;="&amp;DATE(2025,8,6),'acorduri de mediu impaduriri'!$J$2:$J$1048576,"",'acorduri de mediu impaduriri'!$K$2:$K$1048576,"")
 ))</f>
        <v/>
      </c>
      <c r="S31" s="42" t="str">
        <f>IF(
  COUNTIFS('acorduri de mediu impaduriri'!$A$2:$A$1048576,$A31,'acorduri de mediu impaduriri'!$D$2:$D$1048576,"aprobat",'acorduri de mediu impaduriri'!$J$2:$J$1048576,"&lt;="&amp;DATE(2025,7,30))=0,
  "",
  SUMIFS('acorduri de mediu impaduriri'!$C$2:$C$1048576,'acorduri de mediu impaduriri'!$A$2:$A$1048576,$A31,'acorduri de mediu impaduriri'!$D$2:$D$1048576,"aprobat",'acorduri de mediu impaduriri'!$J$2:$J$1048576,"&lt;="&amp;DATE(2025,7,30))
)</f>
        <v/>
      </c>
    </row>
    <row r="32" spans="1:19" ht="18" customHeight="1" x14ac:dyDescent="0.35">
      <c r="A32" s="24" t="str">
        <f>nomenclatoare!A32</f>
        <v>Prahova</v>
      </c>
      <c r="B32" s="25" t="s">
        <v>42</v>
      </c>
      <c r="C32" s="26">
        <f>IF(
  COUNTIFS('acorduri de mediu impaduriri'!$A$2:$A$3002,$A32,'acorduri de mediu impaduriri'!$D$2:$D$3002,"aprobat",'acorduri de mediu impaduriri'!$J$2:$J$3002,"&lt;="&amp;DATE(VALUE(RIGHT(TRIM($B32),4)),VALUE(MID(TRIM($B32),4,2)),VALUE(LEFT(TRIM($B32),2))))=0,
  "",
  SUMIFS('acorduri de mediu impaduriri'!$C$2:$C$3002,'acorduri de mediu impaduriri'!$A$2:$A$3002,$A32,'acorduri de mediu impaduriri'!$D$2:$D$3002,"aprobat",'acorduri de mediu impaduriri'!$J$2:$J$3002,"&lt;="&amp;DATE(VALUE(RIGHT(TRIM($B32),4)),VALUE(MID(TRIM($B32),4,2)),VALUE(LEFT(TRIM($B32),2))))
)</f>
        <v>31.081199999999999</v>
      </c>
      <c r="D32" s="26" t="str">
        <f>IF(
  COUNTIFS('acorduri de mediu impaduriri'!$A$2:$A$3002,$A32,'acorduri de mediu impaduriri'!$I$2:$I$3002,"&lt;="&amp;DATE(VALUE(RIGHT(TRIM($B32),4)),VALUE(MID(TRIM($B32),4,2)),VALUE(LEFT(TRIM($B32),2))),'acorduri de mediu impaduriri'!$J$2:$J$3002,"&gt;"&amp;DATE(VALUE(RIGHT(TRIM($B32),4)),VALUE(MID(TRIM($B32),4,2)),VALUE(LEFT(TRIM($B32),2))))
 +COUNTIFS('acorduri de mediu impaduriri'!$A$2:$A$3002,$A32,'acorduri de mediu impaduriri'!$I$2:$I$3002,"&lt;="&amp;DATE(VALUE(RIGHT(TRIM($B32),4)),VALUE(MID(TRIM($B32),4,2)),VALUE(LEFT(TRIM($B32),2))),'acorduri de mediu impaduriri'!$K$2:$K$3002,"&gt;"&amp;DATE(VALUE(RIGHT(TRIM($B32),4)),VALUE(MID(TRIM($B32),4,2)),VALUE(LEFT(TRIM($B32),2))))
 +COUNTIFS('acorduri de mediu impaduriri'!$A$2:$A$3002,$A32,'acorduri de mediu impaduriri'!$I$2:$I$3002,"&lt;="&amp;DATE(VALUE(RIGHT(TRIM($B32),4)),VALUE(MID(TRIM($B32),4,2)),VALUE(LEFT(TRIM($B32),2))),'acorduri de mediu impaduriri'!$J$2:$J$3002,"",'acorduri de mediu impaduriri'!$K$2:$K$3002,"")
 =0,
 "",
 MAX(0,
   SUMIFS('acorduri de mediu impaduriri'!$C$2:$C$3002,'acorduri de mediu impaduriri'!$A$2:$A$3002,$A32,'acorduri de mediu impaduriri'!$I$2:$I$3002,"&lt;="&amp;DATE(VALUE(RIGHT(TRIM($B32),4)),VALUE(MID(TRIM($B32),4,2)),VALUE(LEFT(TRIM($B32),2))),'acorduri de mediu impaduriri'!$J$2:$J$3002,"&gt;"&amp;DATE(VALUE(RIGHT(TRIM($B32),4)),VALUE(MID(TRIM($B32),4,2)),VALUE(LEFT(TRIM($B32),2))))
  +SUMIFS('acorduri de mediu impaduriri'!$C$2:$C$3002,'acorduri de mediu impaduriri'!$A$2:$A$3002,$A32,'acorduri de mediu impaduriri'!$I$2:$I$3002,"&lt;="&amp;DATE(VALUE(RIGHT(TRIM($B32),4)),VALUE(MID(TRIM($B32),4,2)),VALUE(LEFT(TRIM($B32),2))),'acorduri de mediu impaduriri'!$K$2:$K$3002,"&gt;"&amp;DATE(VALUE(RIGHT(TRIM($B32),4)),VALUE(MID(TRIM($B32),4,2)),VALUE(LEFT(TRIM($B32),2))))
  +SUMIFS('acorduri de mediu impaduriri'!$C$2:$C$3002,'acorduri de mediu impaduriri'!$A$2:$A$3002,$A32,'acorduri de mediu impaduriri'!$I$2:$I$3002,"&lt;="&amp;DATE(VALUE(RIGHT(TRIM($B32),4)),VALUE(MID(TRIM($B32),4,2)),VALUE(LEFT(TRIM($B32),2))),'acorduri de mediu impaduriri'!$J$2:$J$3002,"",'acorduri de mediu impaduriri'!$K$2:$K$3002,"")
 )
)</f>
        <v/>
      </c>
      <c r="E32" s="26" t="str">
        <f>IF(
  COUNTIFS('acorduri de mediu impaduriri'!$A$2:$A$1048576,$A32,'acorduri de mediu impaduriri'!$D$2:$D$1048576,"respins",'acorduri de mediu impaduriri'!$K$2:$K$1048576,"&lt;="&amp;DATE(VALUE(RIGHT(TRIM($B32),4)),VALUE(MID(TRIM($B32),4,2)),VALUE(LEFT(TRIM($B32),2))))=0,
  "",
  SUMIFS('acorduri de mediu impaduriri'!$C$2:$C$1048576,'acorduri de mediu impaduriri'!$A$2:$A$1048576,$A32,'acorduri de mediu impaduriri'!$D$2:$D$1048576,"respins",'acorduri de mediu impaduriri'!$K$2:$K$1048576,"&lt;="&amp;DATE(VALUE(RIGHT(TRIM($B32),4)),VALUE(MID(TRIM($B32),4,2)),VALUE(LEFT(TRIM($B32),2))))
)</f>
        <v/>
      </c>
      <c r="F32" s="27">
        <f>IF(
  COUNTIFS('acorduri de mediu impaduriri'!$A$2:$A$1048576,$A32,'acorduri de mediu impaduriri'!$D$2:$D$1048576,"aprobat",'acorduri de mediu impaduriri'!$H$2:$H$1048576,"&lt;&gt;")=0,
  "",
  ROUNDUP(AVERAGEIFS('acorduri de mediu impaduriri'!$H$2:$H$1048576,'acorduri de mediu impaduriri'!$A$2:$A$1048576,$A32,'acorduri de mediu impaduriri'!$D$2:$D$1048576,"aprobat",'acorduri de mediu impaduriri'!$H$2:$H$1048576,"&lt;&gt;"),0)
)</f>
        <v>44</v>
      </c>
      <c r="G32" s="27">
        <f>IF(
  COUNTIFS('acorduri de mediu impaduriri'!$A$2:$A$1048576,$A32,'acorduri de mediu impaduriri'!$D$2:$D$1048576,"aprobat",'acorduri de mediu impaduriri'!$H$2:$H$1048576,"&lt;&gt;")=0,
  "",
  ROUNDUP(_xlfn.MINIFS('acorduri de mediu impaduriri'!$H$2:$H$1048576,'acorduri de mediu impaduriri'!$A$2:$A$1048576,$A32,'acorduri de mediu impaduriri'!$D$2:$D$1048576,"aprobat",'acorduri de mediu impaduriri'!$H$2:$H$1048576,"&lt;&gt;"),0)
)</f>
        <v>44</v>
      </c>
      <c r="H32" s="27">
        <f>IF(
  COUNTIFS('acorduri de mediu impaduriri'!$A$2:$A$1048576,$A32,'acorduri de mediu impaduriri'!$D$2:$D$1048576,"aprobat",'acorduri de mediu impaduriri'!$H$2:$H$1048576,"&lt;&gt;")=0,
  "",
  ROUNDUP(_xlfn.MAXIFS('acorduri de mediu impaduriri'!$H$2:$H$1048576,'acorduri de mediu impaduriri'!$A$2:$A$1048576,$A32,'acorduri de mediu impaduriri'!$D$2:$D$1048576,"aprobat",'acorduri de mediu impaduriri'!$H$2:$H$1048576,"&lt;&gt;"),0)
)</f>
        <v>44</v>
      </c>
      <c r="I32" s="28" t="str">
        <f>IF(
  COUNTIFS('acorduri de mediu impaduriri'!$A$2:$A$1048576,$A32,'acorduri de mediu impaduriri'!$D$2:$D$1048576,"aprobat",'acorduri de mediu impaduriri'!$J$2:$J$1048576,"&lt;="&amp;DATE(2023,12,31))=0,
  "",
  SUMIFS('acorduri de mediu impaduriri'!$C$2:$C$1048576,'acorduri de mediu impaduriri'!$A$2:$A$1048576,$A32,'acorduri de mediu impaduriri'!$D$2:$D$1048576,"aprobat",'acorduri de mediu impaduriri'!$J$2:$J$1048576,"&lt;="&amp;DATE(2023,12,31))
)</f>
        <v/>
      </c>
      <c r="J32" s="29" t="str">
        <f>IF(
  COUNTIFS('acorduri de mediu impaduriri'!$A$2:$A$1048576,$A32,'acorduri de mediu impaduriri'!$I$2:$I$1048576,"&lt;="&amp;DATE(2023,12,31),'acorduri de mediu impaduriri'!$J$2:$J$1048576,"&gt;"&amp;DATE(2023,12,31))
 +COUNTIFS('acorduri de mediu impaduriri'!$A$2:$A$1048576,$A32,'acorduri de mediu impaduriri'!$I$2:$I$1048576,"&lt;="&amp;DATE(2023,12,31),'acorduri de mediu impaduriri'!$K$2:$K$1048576,"&gt;"&amp;DATE(2023,12,31))
 +COUNTIFS('acorduri de mediu impaduriri'!$A$2:$A$1048576,$A32,'acorduri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impaduriri'!$A$2:$A$1048576,$A32,'acorduri de mediu impaduriri'!$I$2:$I$1048576,"&lt;="&amp;DATE(2023,12,31),'acorduri de mediu impaduriri'!$J$2:$J$1048576,"&gt;"&amp;DATE(2023,12,31))
  +SUMIFS('acorduri de mediu impaduriri'!$C$2:$C$1048576,'acorduri de mediu impaduriri'!$A$2:$A$1048576,$A32,'acorduri de mediu impaduriri'!$I$2:$I$1048576,"&lt;="&amp;DATE(2023,12,31),'acorduri de mediu impaduriri'!$K$2:$K$1048576,"&gt;"&amp;DATE(2023,12,31))
  +SUMIFS('acorduri de mediu impaduriri'!$C$2:$C$1048576,'acorduri de mediu impaduriri'!$A$2:$A$1048576,$A32,'acorduri de mediu impaduriri'!$I$2:$I$1048576,"&lt;="&amp;DATE(2023,12,31),'acorduri de mediu impaduriri'!$J$2:$J$1048576,"",'acorduri de mediu impaduriri'!$K$2:$K$1048576,"")
 ))</f>
        <v/>
      </c>
      <c r="K32" s="28" t="str">
        <f>IF(
  COUNTIFS('acorduri de mediu impaduriri'!$A$2:$A$1048576,$A32,'acorduri de mediu impaduriri'!$D$2:$D$1048576,"aprobat",'acorduri de mediu impaduriri'!$J$2:$J$1048576,"&lt;="&amp;DATE(2024,6,30))=0,
  "",
  SUMIFS('acorduri de mediu impaduriri'!$C$2:$C$1048576,'acorduri de mediu impaduriri'!$A$2:$A$1048576,$A32,'acorduri de mediu impaduriri'!$D$2:$D$1048576,"aprobat",'acorduri de mediu impaduriri'!$J$2:$J$1048576,"&lt;="&amp;DATE(2024,6,30))
)</f>
        <v/>
      </c>
      <c r="L32" s="29" t="str">
        <f>IF(
  COUNTIFS('acorduri de mediu impaduriri'!$A$2:$A$1048576,$A32,'acorduri de mediu impaduriri'!$I$2:$I$1048576,"&lt;="&amp;DATE(2024,6,30),'acorduri de mediu impaduriri'!$J$2:$J$1048576,"&gt;"&amp;DATE(2024,6,30))
 +COUNTIFS('acorduri de mediu impaduriri'!$A$2:$A$1048576,$A32,'acorduri de mediu impaduriri'!$I$2:$I$1048576,"&lt;="&amp;DATE(2024,6,30),'acorduri de mediu impaduriri'!$K$2:$K$1048576,"&gt;"&amp;DATE(2024,6,30))
 +COUNTIFS('acorduri de mediu impaduriri'!$A$2:$A$1048576,$A32,'acorduri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impaduriri'!$A$2:$A$1048576,$A32,'acorduri de mediu impaduriri'!$I$2:$I$1048576,"&lt;="&amp;DATE(2024,6,30),'acorduri de mediu impaduriri'!$J$2:$J$1048576,"&gt;"&amp;DATE(2024,6,30))
  +SUMIFS('acorduri de mediu impaduriri'!$C$2:$C$1048576,'acorduri de mediu impaduriri'!$A$2:$A$1048576,$A32,'acorduri de mediu impaduriri'!$I$2:$I$1048576,"&lt;="&amp;DATE(2024,6,30),'acorduri de mediu impaduriri'!$K$2:$K$1048576,"&gt;"&amp;DATE(2024,6,30))
  +SUMIFS('acorduri de mediu impaduriri'!$C$2:$C$1048576,'acorduri de mediu impaduriri'!$A$2:$A$1048576,$A32,'acorduri de mediu impaduriri'!$I$2:$I$1048576,"&lt;="&amp;DATE(2024,6,30),'acorduri de mediu impaduriri'!$J$2:$J$1048576,"",'acorduri de mediu impaduriri'!$K$2:$K$1048576,"")
 ))</f>
        <v/>
      </c>
      <c r="M32" s="28" t="str">
        <f>IF(
  COUNTIFS('acorduri de mediu impaduriri'!$A$2:$A$1048576,$A32,'acorduri de mediu impaduriri'!$D$2:$D$1048576,"aprobat",'acorduri de mediu impaduriri'!$J$2:$J$1048576,"&lt;="&amp;DATE(2024,12,31))=0,
  "",
  SUMIFS('acorduri de mediu impaduriri'!$C$2:$C$1048576,'acorduri de mediu impaduriri'!$A$2:$A$1048576,$A32,'acorduri de mediu impaduriri'!$D$2:$D$1048576,"aprobat",'acorduri de mediu impaduriri'!$J$2:$J$1048576,"&lt;="&amp;DATE(2024,12,31))
)</f>
        <v/>
      </c>
      <c r="N32" s="29" t="str">
        <f>IF(
  COUNTIFS('acorduri de mediu impaduriri'!$A$2:$A$1048576,$A32,'acorduri de mediu impaduriri'!$I$2:$I$1048576,"&lt;="&amp;DATE(2024,12,31),'acorduri de mediu impaduriri'!$J$2:$J$1048576,"&gt;"&amp;DATE(2024,12,31))
 +COUNTIFS('acorduri de mediu impaduriri'!$A$2:$A$1048576,$A32,'acorduri de mediu impaduriri'!$I$2:$I$1048576,"&lt;="&amp;DATE(2024,12,31),'acorduri de mediu impaduriri'!$K$2:$K$1048576,"&gt;"&amp;DATE(2024,12,31))
 +COUNTIFS('acorduri de mediu impaduriri'!$A$2:$A$1048576,$A32,'acorduri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impaduriri'!$A$2:$A$1048576,$A32,'acorduri de mediu impaduriri'!$I$2:$I$1048576,"&lt;="&amp;DATE(2024,12,31),'acorduri de mediu impaduriri'!$J$2:$J$1048576,"&gt;"&amp;DATE(2024,12,31))
  +SUMIFS('acorduri de mediu impaduriri'!$C$2:$C$1048576,'acorduri de mediu impaduriri'!$A$2:$A$1048576,$A32,'acorduri de mediu impaduriri'!$I$2:$I$1048576,"&lt;="&amp;DATE(2024,12,31),'acorduri de mediu impaduriri'!$K$2:$K$1048576,"&gt;"&amp;DATE(2024,12,31))
  +SUMIFS('acorduri de mediu impaduriri'!$C$2:$C$1048576,'acorduri de mediu impaduriri'!$A$2:$A$1048576,$A32,'acorduri de mediu impaduriri'!$I$2:$I$1048576,"&lt;="&amp;DATE(2024,12,31),'acorduri de mediu impaduriri'!$J$2:$J$1048576,"",'acorduri de mediu impaduriri'!$K$2:$K$1048576,"")
 ))</f>
        <v/>
      </c>
      <c r="O32" s="28" t="str">
        <f>IF(
  COUNTIFS('acorduri de mediu impaduriri'!$A$2:$A$1048576,$A32,'acorduri de mediu impaduriri'!$D$2:$D$1048576,"aprobat",'acorduri de mediu impaduriri'!$J$2:$J$1048576,"&lt;="&amp;DATE(2025,6,30))=0,
  "",
  SUMIFS('acorduri de mediu impaduriri'!$C$2:$C$1048576,'acorduri de mediu impaduriri'!$A$2:$A$1048576,$A32,'acorduri de mediu impaduriri'!$D$2:$D$1048576,"aprobat",'acorduri de mediu impaduriri'!$J$2:$J$1048576,"&lt;="&amp;DATE(2025,6,30))
)</f>
        <v/>
      </c>
      <c r="P32" s="29">
        <f>IF(
  COUNTIFS('acorduri de mediu impaduriri'!$A$2:$A$1048576,$A32,'acorduri de mediu impaduriri'!$I$2:$I$1048576,"&lt;="&amp;DATE(2025,6,30),'acorduri de mediu impaduriri'!$J$2:$J$1048576,"&gt;"&amp;DATE(2025,6,30))
 +COUNTIFS('acorduri de mediu impaduriri'!$A$2:$A$1048576,$A32,'acorduri de mediu impaduriri'!$I$2:$I$1048576,"&lt;="&amp;DATE(2025,6,30),'acorduri de mediu impaduriri'!$K$2:$K$1048576,"&gt;"&amp;DATE(2025,6,30))
 +COUNTIFS('acorduri de mediu impaduriri'!$A$2:$A$1048576,$A32,'acorduri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impaduriri'!$A$2:$A$1048576,$A32,'acorduri de mediu impaduriri'!$I$2:$I$1048576,"&lt;="&amp;DATE(2025,6,30),'acorduri de mediu impaduriri'!$J$2:$J$1048576,"&gt;"&amp;DATE(2025,6,30))
  +SUMIFS('acorduri de mediu impaduriri'!$C$2:$C$1048576,'acorduri de mediu impaduriri'!$A$2:$A$1048576,$A32,'acorduri de mediu impaduriri'!$I$2:$I$1048576,"&lt;="&amp;DATE(2025,6,30),'acorduri de mediu impaduriri'!$K$2:$K$1048576,"&gt;"&amp;DATE(2025,6,30))
  +SUMIFS('acorduri de mediu impaduriri'!$C$2:$C$1048576,'acorduri de mediu impaduriri'!$A$2:$A$1048576,$A32,'acorduri de mediu impaduriri'!$I$2:$I$1048576,"&lt;="&amp;DATE(2025,6,30),'acorduri de mediu impaduriri'!$J$2:$J$1048576,"",'acorduri de mediu impaduriri'!$K$2:$K$1048576,"")
 ))</f>
        <v>31.081199999999999</v>
      </c>
      <c r="Q32" s="28">
        <f>IF(
  COUNTIFS('acorduri de mediu impaduriri'!$A$2:$A$1048576,$A32,'acorduri de mediu impaduriri'!$D$2:$D$1048576,"aprobat",'acorduri de mediu impaduriri'!$J$2:$J$1048576,"&lt;="&amp;DATE(2025,8,6))=0,
  "",
  SUMIFS('acorduri de mediu impaduriri'!$C$2:$C$1048576,'acorduri de mediu impaduriri'!$A$2:$A$1048576,$A32,'acorduri de mediu impaduriri'!$D$2:$D$1048576,"aprobat",'acorduri de mediu impaduriri'!$J$2:$J$1048576,"&lt;="&amp;DATE(2025,8,6))
)</f>
        <v>31.081199999999999</v>
      </c>
      <c r="R32" s="29" t="str">
        <f>IF(
  COUNTIFS('acorduri de mediu impaduriri'!$A$2:$A$1048576,$A32,'acorduri de mediu impaduriri'!$I$2:$I$1048576,"&lt;="&amp;DATE(2025,8,6),'acorduri de mediu impaduriri'!$J$2:$J$1048576,"&gt;"&amp;DATE(2025,8,6))
 +COUNTIFS('acorduri de mediu impaduriri'!$A$2:$A$1048576,$A32,'acorduri de mediu impaduriri'!$I$2:$I$1048576,"&lt;="&amp;DATE(2025,8,6),'acorduri de mediu impaduriri'!$K$2:$K$1048576,"&gt;"&amp;DATE(2025,8,6))
 +COUNTIFS('acorduri de mediu impaduriri'!$A$2:$A$1048576,$A32,'acorduri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impaduriri'!$A$2:$A$1048576,$A32,'acorduri de mediu impaduriri'!$I$2:$I$1048576,"&lt;="&amp;DATE(2025,8,6),'acorduri de mediu impaduriri'!$J$2:$J$1048576,"&gt;"&amp;DATE(2025,8,6))
  +SUMIFS('acorduri de mediu impaduriri'!$C$2:$C$1048576,'acorduri de mediu impaduriri'!$A$2:$A$1048576,$A32,'acorduri de mediu impaduriri'!$I$2:$I$1048576,"&lt;="&amp;DATE(2025,8,6),'acorduri de mediu impaduriri'!$K$2:$K$1048576,"&gt;"&amp;DATE(2025,8,6))
  +SUMIFS('acorduri de mediu impaduriri'!$C$2:$C$1048576,'acorduri de mediu impaduriri'!$A$2:$A$1048576,$A32,'acorduri de mediu impaduriri'!$I$2:$I$1048576,"&lt;="&amp;DATE(2025,8,6),'acorduri de mediu impaduriri'!$J$2:$J$1048576,"",'acorduri de mediu impaduriri'!$K$2:$K$1048576,"")
 ))</f>
        <v/>
      </c>
      <c r="S32" s="42" t="str">
        <f>IF(
  COUNTIFS('acorduri de mediu impaduriri'!$A$2:$A$1048576,$A32,'acorduri de mediu impaduriri'!$D$2:$D$1048576,"aprobat",'acorduri de mediu impaduriri'!$J$2:$J$1048576,"&lt;="&amp;DATE(2025,7,30))=0,
  "",
  SUMIFS('acorduri de mediu impaduriri'!$C$2:$C$1048576,'acorduri de mediu impaduriri'!$A$2:$A$1048576,$A32,'acorduri de mediu impaduriri'!$D$2:$D$1048576,"aprobat",'acorduri de mediu impaduriri'!$J$2:$J$1048576,"&lt;="&amp;DATE(2025,7,30))
)</f>
        <v/>
      </c>
    </row>
    <row r="33" spans="1:19" ht="18" customHeight="1" x14ac:dyDescent="0.35">
      <c r="A33" s="24" t="str">
        <f>nomenclatoare!A33</f>
        <v>Satu Mare</v>
      </c>
      <c r="B33" s="25" t="s">
        <v>41</v>
      </c>
      <c r="C33" s="26">
        <f>IF(
  COUNTIFS('acorduri de mediu impaduriri'!$A$2:$A$3002,$A33,'acorduri de mediu impaduriri'!$D$2:$D$3002,"aprobat",'acorduri de mediu impaduriri'!$J$2:$J$3002,"&lt;="&amp;DATE(VALUE(RIGHT(TRIM($B33),4)),VALUE(MID(TRIM($B33),4,2)),VALUE(LEFT(TRIM($B33),2))))=0,
  "",
  SUMIFS('acorduri de mediu impaduriri'!$C$2:$C$3002,'acorduri de mediu impaduriri'!$A$2:$A$3002,$A33,'acorduri de mediu impaduriri'!$D$2:$D$3002,"aprobat",'acorduri de mediu impaduriri'!$J$2:$J$3002,"&lt;="&amp;DATE(VALUE(RIGHT(TRIM($B33),4)),VALUE(MID(TRIM($B33),4,2)),VALUE(LEFT(TRIM($B33),2))))
)</f>
        <v>604.50459999999987</v>
      </c>
      <c r="D33" s="26">
        <f>IF(
  COUNTIFS('acorduri de mediu impaduriri'!$A$2:$A$3002,$A33,'acorduri de mediu impaduriri'!$I$2:$I$3002,"&lt;="&amp;DATE(VALUE(RIGHT(TRIM($B33),4)),VALUE(MID(TRIM($B33),4,2)),VALUE(LEFT(TRIM($B33),2))),'acorduri de mediu impaduriri'!$J$2:$J$3002,"&gt;"&amp;DATE(VALUE(RIGHT(TRIM($B33),4)),VALUE(MID(TRIM($B33),4,2)),VALUE(LEFT(TRIM($B33),2))))
 +COUNTIFS('acorduri de mediu impaduriri'!$A$2:$A$3002,$A33,'acorduri de mediu impaduriri'!$I$2:$I$3002,"&lt;="&amp;DATE(VALUE(RIGHT(TRIM($B33),4)),VALUE(MID(TRIM($B33),4,2)),VALUE(LEFT(TRIM($B33),2))),'acorduri de mediu impaduriri'!$K$2:$K$3002,"&gt;"&amp;DATE(VALUE(RIGHT(TRIM($B33),4)),VALUE(MID(TRIM($B33),4,2)),VALUE(LEFT(TRIM($B33),2))))
 +COUNTIFS('acorduri de mediu impaduriri'!$A$2:$A$3002,$A33,'acorduri de mediu impaduriri'!$I$2:$I$3002,"&lt;="&amp;DATE(VALUE(RIGHT(TRIM($B33),4)),VALUE(MID(TRIM($B33),4,2)),VALUE(LEFT(TRIM($B33),2))),'acorduri de mediu impaduriri'!$J$2:$J$3002,"",'acorduri de mediu impaduriri'!$K$2:$K$3002,"")
 =0,
 "",
 MAX(0,
   SUMIFS('acorduri de mediu impaduriri'!$C$2:$C$3002,'acorduri de mediu impaduriri'!$A$2:$A$3002,$A33,'acorduri de mediu impaduriri'!$I$2:$I$3002,"&lt;="&amp;DATE(VALUE(RIGHT(TRIM($B33),4)),VALUE(MID(TRIM($B33),4,2)),VALUE(LEFT(TRIM($B33),2))),'acorduri de mediu impaduriri'!$J$2:$J$3002,"&gt;"&amp;DATE(VALUE(RIGHT(TRIM($B33),4)),VALUE(MID(TRIM($B33),4,2)),VALUE(LEFT(TRIM($B33),2))))
  +SUMIFS('acorduri de mediu impaduriri'!$C$2:$C$3002,'acorduri de mediu impaduriri'!$A$2:$A$3002,$A33,'acorduri de mediu impaduriri'!$I$2:$I$3002,"&lt;="&amp;DATE(VALUE(RIGHT(TRIM($B33),4)),VALUE(MID(TRIM($B33),4,2)),VALUE(LEFT(TRIM($B33),2))),'acorduri de mediu impaduriri'!$K$2:$K$3002,"&gt;"&amp;DATE(VALUE(RIGHT(TRIM($B33),4)),VALUE(MID(TRIM($B33),4,2)),VALUE(LEFT(TRIM($B33),2))))
  +SUMIFS('acorduri de mediu impaduriri'!$C$2:$C$3002,'acorduri de mediu impaduriri'!$A$2:$A$3002,$A33,'acorduri de mediu impaduriri'!$I$2:$I$3002,"&lt;="&amp;DATE(VALUE(RIGHT(TRIM($B33),4)),VALUE(MID(TRIM($B33),4,2)),VALUE(LEFT(TRIM($B33),2))),'acorduri de mediu impaduriri'!$J$2:$J$3002,"",'acorduri de mediu impaduriri'!$K$2:$K$3002,"")
 )
)</f>
        <v>14.5581</v>
      </c>
      <c r="E33" s="26" t="str">
        <f>IF(
  COUNTIFS('acorduri de mediu impaduriri'!$A$2:$A$1048576,$A33,'acorduri de mediu impaduriri'!$D$2:$D$1048576,"respins",'acorduri de mediu impaduriri'!$K$2:$K$1048576,"&lt;="&amp;DATE(VALUE(RIGHT(TRIM($B33),4)),VALUE(MID(TRIM($B33),4,2)),VALUE(LEFT(TRIM($B33),2))))=0,
  "",
  SUMIFS('acorduri de mediu impaduriri'!$C$2:$C$1048576,'acorduri de mediu impaduriri'!$A$2:$A$1048576,$A33,'acorduri de mediu impaduriri'!$D$2:$D$1048576,"respins",'acorduri de mediu impaduriri'!$K$2:$K$1048576,"&lt;="&amp;DATE(VALUE(RIGHT(TRIM($B33),4)),VALUE(MID(TRIM($B33),4,2)),VALUE(LEFT(TRIM($B33),2))))
)</f>
        <v/>
      </c>
      <c r="F33" s="27">
        <f>IF(
  COUNTIFS('acorduri de mediu impaduriri'!$A$2:$A$1048576,$A33,'acorduri de mediu impaduriri'!$D$2:$D$1048576,"aprobat",'acorduri de mediu impaduriri'!$H$2:$H$1048576,"&lt;&gt;")=0,
  "",
  ROUNDUP(AVERAGEIFS('acorduri de mediu impaduriri'!$H$2:$H$1048576,'acorduri de mediu impaduriri'!$A$2:$A$1048576,$A33,'acorduri de mediu impaduriri'!$D$2:$D$1048576,"aprobat",'acorduri de mediu impaduriri'!$H$2:$H$1048576,"&lt;&gt;"),0)
)</f>
        <v>88</v>
      </c>
      <c r="G33" s="27">
        <f>IF(
  COUNTIFS('acorduri de mediu impaduriri'!$A$2:$A$1048576,$A33,'acorduri de mediu impaduriri'!$D$2:$D$1048576,"aprobat",'acorduri de mediu impaduriri'!$H$2:$H$1048576,"&lt;&gt;")=0,
  "",
  ROUNDUP(_xlfn.MINIFS('acorduri de mediu impaduriri'!$H$2:$H$1048576,'acorduri de mediu impaduriri'!$A$2:$A$1048576,$A33,'acorduri de mediu impaduriri'!$D$2:$D$1048576,"aprobat",'acorduri de mediu impaduriri'!$H$2:$H$1048576,"&lt;&gt;"),0)
)</f>
        <v>24</v>
      </c>
      <c r="H33" s="27">
        <f>IF(
  COUNTIFS('acorduri de mediu impaduriri'!$A$2:$A$1048576,$A33,'acorduri de mediu impaduriri'!$D$2:$D$1048576,"aprobat",'acorduri de mediu impaduriri'!$H$2:$H$1048576,"&lt;&gt;")=0,
  "",
  ROUNDUP(_xlfn.MAXIFS('acorduri de mediu impaduriri'!$H$2:$H$1048576,'acorduri de mediu impaduriri'!$A$2:$A$1048576,$A33,'acorduri de mediu impaduriri'!$D$2:$D$1048576,"aprobat",'acorduri de mediu impaduriri'!$H$2:$H$1048576,"&lt;&gt;"),0)
)</f>
        <v>406</v>
      </c>
      <c r="I33" s="28">
        <f>IF(
  COUNTIFS('acorduri de mediu impaduriri'!$A$2:$A$1048576,$A33,'acorduri de mediu impaduriri'!$D$2:$D$1048576,"aprobat",'acorduri de mediu impaduriri'!$J$2:$J$1048576,"&lt;="&amp;DATE(2023,12,31))=0,
  "",
  SUMIFS('acorduri de mediu impaduriri'!$C$2:$C$1048576,'acorduri de mediu impaduriri'!$A$2:$A$1048576,$A33,'acorduri de mediu impaduriri'!$D$2:$D$1048576,"aprobat",'acorduri de mediu impaduriri'!$J$2:$J$1048576,"&lt;="&amp;DATE(2023,12,31))
)</f>
        <v>24.8017</v>
      </c>
      <c r="J33" s="29">
        <f>IF(
  COUNTIFS('acorduri de mediu impaduriri'!$A$2:$A$1048576,$A33,'acorduri de mediu impaduriri'!$I$2:$I$1048576,"&lt;="&amp;DATE(2023,12,31),'acorduri de mediu impaduriri'!$J$2:$J$1048576,"&gt;"&amp;DATE(2023,12,31))
 +COUNTIFS('acorduri de mediu impaduriri'!$A$2:$A$1048576,$A33,'acorduri de mediu impaduriri'!$I$2:$I$1048576,"&lt;="&amp;DATE(2023,12,31),'acorduri de mediu impaduriri'!$K$2:$K$1048576,"&gt;"&amp;DATE(2023,12,31))
 +COUNTIFS('acorduri de mediu impaduriri'!$A$2:$A$1048576,$A33,'acorduri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impaduriri'!$A$2:$A$1048576,$A33,'acorduri de mediu impaduriri'!$I$2:$I$1048576,"&lt;="&amp;DATE(2023,12,31),'acorduri de mediu impaduriri'!$J$2:$J$1048576,"&gt;"&amp;DATE(2023,12,31))
  +SUMIFS('acorduri de mediu impaduriri'!$C$2:$C$1048576,'acorduri de mediu impaduriri'!$A$2:$A$1048576,$A33,'acorduri de mediu impaduriri'!$I$2:$I$1048576,"&lt;="&amp;DATE(2023,12,31),'acorduri de mediu impaduriri'!$K$2:$K$1048576,"&gt;"&amp;DATE(2023,12,31))
  +SUMIFS('acorduri de mediu impaduriri'!$C$2:$C$1048576,'acorduri de mediu impaduriri'!$A$2:$A$1048576,$A33,'acorduri de mediu impaduriri'!$I$2:$I$1048576,"&lt;="&amp;DATE(2023,12,31),'acorduri de mediu impaduriri'!$J$2:$J$1048576,"",'acorduri de mediu impaduriri'!$K$2:$K$1048576,"")
 ))</f>
        <v>163.24439999999998</v>
      </c>
      <c r="K33" s="28">
        <f>IF(
  COUNTIFS('acorduri de mediu impaduriri'!$A$2:$A$1048576,$A33,'acorduri de mediu impaduriri'!$D$2:$D$1048576,"aprobat",'acorduri de mediu impaduriri'!$J$2:$J$1048576,"&lt;="&amp;DATE(2024,6,30))=0,
  "",
  SUMIFS('acorduri de mediu impaduriri'!$C$2:$C$1048576,'acorduri de mediu impaduriri'!$A$2:$A$1048576,$A33,'acorduri de mediu impaduriri'!$D$2:$D$1048576,"aprobat",'acorduri de mediu impaduriri'!$J$2:$J$1048576,"&lt;="&amp;DATE(2024,6,30))
)</f>
        <v>141.8287</v>
      </c>
      <c r="L33" s="29">
        <f>IF(
  COUNTIFS('acorduri de mediu impaduriri'!$A$2:$A$1048576,$A33,'acorduri de mediu impaduriri'!$I$2:$I$1048576,"&lt;="&amp;DATE(2024,6,30),'acorduri de mediu impaduriri'!$J$2:$J$1048576,"&gt;"&amp;DATE(2024,6,30))
 +COUNTIFS('acorduri de mediu impaduriri'!$A$2:$A$1048576,$A33,'acorduri de mediu impaduriri'!$I$2:$I$1048576,"&lt;="&amp;DATE(2024,6,30),'acorduri de mediu impaduriri'!$K$2:$K$1048576,"&gt;"&amp;DATE(2024,6,30))
 +COUNTIFS('acorduri de mediu impaduriri'!$A$2:$A$1048576,$A33,'acorduri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impaduriri'!$A$2:$A$1048576,$A33,'acorduri de mediu impaduriri'!$I$2:$I$1048576,"&lt;="&amp;DATE(2024,6,30),'acorduri de mediu impaduriri'!$J$2:$J$1048576,"&gt;"&amp;DATE(2024,6,30))
  +SUMIFS('acorduri de mediu impaduriri'!$C$2:$C$1048576,'acorduri de mediu impaduriri'!$A$2:$A$1048576,$A33,'acorduri de mediu impaduriri'!$I$2:$I$1048576,"&lt;="&amp;DATE(2024,6,30),'acorduri de mediu impaduriri'!$K$2:$K$1048576,"&gt;"&amp;DATE(2024,6,30))
  +SUMIFS('acorduri de mediu impaduriri'!$C$2:$C$1048576,'acorduri de mediu impaduriri'!$A$2:$A$1048576,$A33,'acorduri de mediu impaduriri'!$I$2:$I$1048576,"&lt;="&amp;DATE(2024,6,30),'acorduri de mediu impaduriri'!$J$2:$J$1048576,"",'acorduri de mediu impaduriri'!$K$2:$K$1048576,"")
 ))</f>
        <v>60.080299999999994</v>
      </c>
      <c r="M33" s="28">
        <f>IF(
  COUNTIFS('acorduri de mediu impaduriri'!$A$2:$A$1048576,$A33,'acorduri de mediu impaduriri'!$D$2:$D$1048576,"aprobat",'acorduri de mediu impaduriri'!$J$2:$J$1048576,"&lt;="&amp;DATE(2024,12,31))=0,
  "",
  SUMIFS('acorduri de mediu impaduriri'!$C$2:$C$1048576,'acorduri de mediu impaduriri'!$A$2:$A$1048576,$A33,'acorduri de mediu impaduriri'!$D$2:$D$1048576,"aprobat",'acorduri de mediu impaduriri'!$J$2:$J$1048576,"&lt;="&amp;DATE(2024,12,31))
)</f>
        <v>220.45729999999998</v>
      </c>
      <c r="N33" s="29">
        <f>IF(
  COUNTIFS('acorduri de mediu impaduriri'!$A$2:$A$1048576,$A33,'acorduri de mediu impaduriri'!$I$2:$I$1048576,"&lt;="&amp;DATE(2024,12,31),'acorduri de mediu impaduriri'!$J$2:$J$1048576,"&gt;"&amp;DATE(2024,12,31))
 +COUNTIFS('acorduri de mediu impaduriri'!$A$2:$A$1048576,$A33,'acorduri de mediu impaduriri'!$I$2:$I$1048576,"&lt;="&amp;DATE(2024,12,31),'acorduri de mediu impaduriri'!$K$2:$K$1048576,"&gt;"&amp;DATE(2024,12,31))
 +COUNTIFS('acorduri de mediu impaduriri'!$A$2:$A$1048576,$A33,'acorduri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impaduriri'!$A$2:$A$1048576,$A33,'acorduri de mediu impaduriri'!$I$2:$I$1048576,"&lt;="&amp;DATE(2024,12,31),'acorduri de mediu impaduriri'!$J$2:$J$1048576,"&gt;"&amp;DATE(2024,12,31))
  +SUMIFS('acorduri de mediu impaduriri'!$C$2:$C$1048576,'acorduri de mediu impaduriri'!$A$2:$A$1048576,$A33,'acorduri de mediu impaduriri'!$I$2:$I$1048576,"&lt;="&amp;DATE(2024,12,31),'acorduri de mediu impaduriri'!$K$2:$K$1048576,"&gt;"&amp;DATE(2024,12,31))
  +SUMIFS('acorduri de mediu impaduriri'!$C$2:$C$1048576,'acorduri de mediu impaduriri'!$A$2:$A$1048576,$A33,'acorduri de mediu impaduriri'!$I$2:$I$1048576,"&lt;="&amp;DATE(2024,12,31),'acorduri de mediu impaduriri'!$J$2:$J$1048576,"",'acorduri de mediu impaduriri'!$K$2:$K$1048576,"")
 ))</f>
        <v>145.8177</v>
      </c>
      <c r="O33" s="28">
        <f>IF(
  COUNTIFS('acorduri de mediu impaduriri'!$A$2:$A$1048576,$A33,'acorduri de mediu impaduriri'!$D$2:$D$1048576,"aprobat",'acorduri de mediu impaduriri'!$J$2:$J$1048576,"&lt;="&amp;DATE(2025,6,30))=0,
  "",
  SUMIFS('acorduri de mediu impaduriri'!$C$2:$C$1048576,'acorduri de mediu impaduriri'!$A$2:$A$1048576,$A33,'acorduri de mediu impaduriri'!$D$2:$D$1048576,"aprobat",'acorduri de mediu impaduriri'!$J$2:$J$1048576,"&lt;="&amp;DATE(2025,6,30))
)</f>
        <v>574.16899999999998</v>
      </c>
      <c r="P33" s="29">
        <f>IF(
  COUNTIFS('acorduri de mediu impaduriri'!$A$2:$A$1048576,$A33,'acorduri de mediu impaduriri'!$I$2:$I$1048576,"&lt;="&amp;DATE(2025,6,30),'acorduri de mediu impaduriri'!$J$2:$J$1048576,"&gt;"&amp;DATE(2025,6,30))
 +COUNTIFS('acorduri de mediu impaduriri'!$A$2:$A$1048576,$A33,'acorduri de mediu impaduriri'!$I$2:$I$1048576,"&lt;="&amp;DATE(2025,6,30),'acorduri de mediu impaduriri'!$K$2:$K$1048576,"&gt;"&amp;DATE(2025,6,30))
 +COUNTIFS('acorduri de mediu impaduriri'!$A$2:$A$1048576,$A33,'acorduri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impaduriri'!$A$2:$A$1048576,$A33,'acorduri de mediu impaduriri'!$I$2:$I$1048576,"&lt;="&amp;DATE(2025,6,30),'acorduri de mediu impaduriri'!$J$2:$J$1048576,"&gt;"&amp;DATE(2025,6,30))
  +SUMIFS('acorduri de mediu impaduriri'!$C$2:$C$1048576,'acorduri de mediu impaduriri'!$A$2:$A$1048576,$A33,'acorduri de mediu impaduriri'!$I$2:$I$1048576,"&lt;="&amp;DATE(2025,6,30),'acorduri de mediu impaduriri'!$K$2:$K$1048576,"&gt;"&amp;DATE(2025,6,30))
  +SUMIFS('acorduri de mediu impaduriri'!$C$2:$C$1048576,'acorduri de mediu impaduriri'!$A$2:$A$1048576,$A33,'acorduri de mediu impaduriri'!$I$2:$I$1048576,"&lt;="&amp;DATE(2025,6,30),'acorduri de mediu impaduriri'!$J$2:$J$1048576,"",'acorduri de mediu impaduriri'!$K$2:$K$1048576,"")
 ))</f>
        <v>32.705100000000002</v>
      </c>
      <c r="Q33" s="28">
        <f>IF(
  COUNTIFS('acorduri de mediu impaduriri'!$A$2:$A$1048576,$A33,'acorduri de mediu impaduriri'!$D$2:$D$1048576,"aprobat",'acorduri de mediu impaduriri'!$J$2:$J$1048576,"&lt;="&amp;DATE(2025,8,6))=0,
  "",
  SUMIFS('acorduri de mediu impaduriri'!$C$2:$C$1048576,'acorduri de mediu impaduriri'!$A$2:$A$1048576,$A33,'acorduri de mediu impaduriri'!$D$2:$D$1048576,"aprobat",'acorduri de mediu impaduriri'!$J$2:$J$1048576,"&lt;="&amp;DATE(2025,8,6))
)</f>
        <v>587.47899999999993</v>
      </c>
      <c r="R33" s="29">
        <f>IF(
  COUNTIFS('acorduri de mediu impaduriri'!$A$2:$A$1048576,$A33,'acorduri de mediu impaduriri'!$I$2:$I$1048576,"&lt;="&amp;DATE(2025,8,6),'acorduri de mediu impaduriri'!$J$2:$J$1048576,"&gt;"&amp;DATE(2025,8,6))
 +COUNTIFS('acorduri de mediu impaduriri'!$A$2:$A$1048576,$A33,'acorduri de mediu impaduriri'!$I$2:$I$1048576,"&lt;="&amp;DATE(2025,8,6),'acorduri de mediu impaduriri'!$K$2:$K$1048576,"&gt;"&amp;DATE(2025,8,6))
 +COUNTIFS('acorduri de mediu impaduriri'!$A$2:$A$1048576,$A33,'acorduri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impaduriri'!$A$2:$A$1048576,$A33,'acorduri de mediu impaduriri'!$I$2:$I$1048576,"&lt;="&amp;DATE(2025,8,6),'acorduri de mediu impaduriri'!$J$2:$J$1048576,"&gt;"&amp;DATE(2025,8,6))
  +SUMIFS('acorduri de mediu impaduriri'!$C$2:$C$1048576,'acorduri de mediu impaduriri'!$A$2:$A$1048576,$A33,'acorduri de mediu impaduriri'!$I$2:$I$1048576,"&lt;="&amp;DATE(2025,8,6),'acorduri de mediu impaduriri'!$K$2:$K$1048576,"&gt;"&amp;DATE(2025,8,6))
  +SUMIFS('acorduri de mediu impaduriri'!$C$2:$C$1048576,'acorduri de mediu impaduriri'!$A$2:$A$1048576,$A33,'acorduri de mediu impaduriri'!$I$2:$I$1048576,"&lt;="&amp;DATE(2025,8,6),'acorduri de mediu impaduriri'!$J$2:$J$1048576,"",'acorduri de mediu impaduriri'!$K$2:$K$1048576,"")
 ))</f>
        <v>19.395099999999999</v>
      </c>
      <c r="S33" s="42">
        <f>IF(
  COUNTIFS('acorduri de mediu impaduriri'!$A$2:$A$1048576,$A33,'acorduri de mediu impaduriri'!$D$2:$D$1048576,"aprobat",'acorduri de mediu impaduriri'!$J$2:$J$1048576,"&lt;="&amp;DATE(2025,7,30))=0,
  "",
  SUMIFS('acorduri de mediu impaduriri'!$C$2:$C$1048576,'acorduri de mediu impaduriri'!$A$2:$A$1048576,$A33,'acorduri de mediu impaduriri'!$D$2:$D$1048576,"aprobat",'acorduri de mediu impaduriri'!$J$2:$J$1048576,"&lt;="&amp;DATE(2025,7,30))
)</f>
        <v>587.47899999999993</v>
      </c>
    </row>
    <row r="34" spans="1:19" ht="18" customHeight="1" x14ac:dyDescent="0.35">
      <c r="A34" s="24" t="str">
        <f>nomenclatoare!A34</f>
        <v>Sălaj</v>
      </c>
      <c r="B34" s="25"/>
      <c r="C34" s="26" t="str">
        <f>IF(
  COUNTIFS('acorduri de mediu impaduriri'!$A$2:$A$3002,$A34,'acorduri de mediu impaduriri'!$D$2:$D$3002,"aprobat",'acorduri de mediu impaduriri'!$J$2:$J$3002,"&lt;="&amp;DATE(VALUE(RIGHT(TRIM($B34),4)),VALUE(MID(TRIM($B34),4,2)),VALUE(LEFT(TRIM($B34),2))))=0,
  "",
  SUMIFS('acorduri de mediu impaduriri'!$C$2:$C$3002,'acorduri de mediu impaduriri'!$A$2:$A$3002,$A34,'acorduri de mediu impaduriri'!$D$2:$D$3002,"aprobat",'acorduri de mediu impaduriri'!$J$2:$J$3002,"&lt;="&amp;DATE(VALUE(RIGHT(TRIM($B34),4)),VALUE(MID(TRIM($B34),4,2)),VALUE(LEFT(TRIM($B34),2))))
)</f>
        <v/>
      </c>
      <c r="D34" s="26" t="str">
        <f>IF(
  COUNTIFS('acorduri de mediu impaduriri'!$A$2:$A$3002,$A34,'acorduri de mediu impaduriri'!$I$2:$I$3002,"&lt;="&amp;DATE(VALUE(RIGHT(TRIM($B34),4)),VALUE(MID(TRIM($B34),4,2)),VALUE(LEFT(TRIM($B34),2))),'acorduri de mediu impaduriri'!$J$2:$J$3002,"&gt;"&amp;DATE(VALUE(RIGHT(TRIM($B34),4)),VALUE(MID(TRIM($B34),4,2)),VALUE(LEFT(TRIM($B34),2))))
 +COUNTIFS('acorduri de mediu impaduriri'!$A$2:$A$3002,$A34,'acorduri de mediu impaduriri'!$I$2:$I$3002,"&lt;="&amp;DATE(VALUE(RIGHT(TRIM($B34),4)),VALUE(MID(TRIM($B34),4,2)),VALUE(LEFT(TRIM($B34),2))),'acorduri de mediu impaduriri'!$K$2:$K$3002,"&gt;"&amp;DATE(VALUE(RIGHT(TRIM($B34),4)),VALUE(MID(TRIM($B34),4,2)),VALUE(LEFT(TRIM($B34),2))))
 +COUNTIFS('acorduri de mediu impaduriri'!$A$2:$A$3002,$A34,'acorduri de mediu impaduriri'!$I$2:$I$3002,"&lt;="&amp;DATE(VALUE(RIGHT(TRIM($B34),4)),VALUE(MID(TRIM($B34),4,2)),VALUE(LEFT(TRIM($B34),2))),'acorduri de mediu impaduriri'!$J$2:$J$3002,"",'acorduri de mediu impaduriri'!$K$2:$K$3002,"")
 =0,
 "",
 MAX(0,
   SUMIFS('acorduri de mediu impaduriri'!$C$2:$C$3002,'acorduri de mediu impaduriri'!$A$2:$A$3002,$A34,'acorduri de mediu impaduriri'!$I$2:$I$3002,"&lt;="&amp;DATE(VALUE(RIGHT(TRIM($B34),4)),VALUE(MID(TRIM($B34),4,2)),VALUE(LEFT(TRIM($B34),2))),'acorduri de mediu impaduriri'!$J$2:$J$3002,"&gt;"&amp;DATE(VALUE(RIGHT(TRIM($B34),4)),VALUE(MID(TRIM($B34),4,2)),VALUE(LEFT(TRIM($B34),2))))
  +SUMIFS('acorduri de mediu impaduriri'!$C$2:$C$3002,'acorduri de mediu impaduriri'!$A$2:$A$3002,$A34,'acorduri de mediu impaduriri'!$I$2:$I$3002,"&lt;="&amp;DATE(VALUE(RIGHT(TRIM($B34),4)),VALUE(MID(TRIM($B34),4,2)),VALUE(LEFT(TRIM($B34),2))),'acorduri de mediu impaduriri'!$K$2:$K$3002,"&gt;"&amp;DATE(VALUE(RIGHT(TRIM($B34),4)),VALUE(MID(TRIM($B34),4,2)),VALUE(LEFT(TRIM($B34),2))))
  +SUMIFS('acorduri de mediu impaduriri'!$C$2:$C$3002,'acorduri de mediu impaduriri'!$A$2:$A$3002,$A34,'acorduri de mediu impaduriri'!$I$2:$I$3002,"&lt;="&amp;DATE(VALUE(RIGHT(TRIM($B34),4)),VALUE(MID(TRIM($B34),4,2)),VALUE(LEFT(TRIM($B34),2))),'acorduri de mediu impaduriri'!$J$2:$J$3002,"",'acorduri de mediu impaduriri'!$K$2:$K$3002,"")
 )
)</f>
        <v/>
      </c>
      <c r="E34" s="26" t="str">
        <f>IF(
  COUNTIFS('acorduri de mediu impaduriri'!$A$2:$A$1048576,$A34,'acorduri de mediu impaduriri'!$D$2:$D$1048576,"respins",'acorduri de mediu impaduriri'!$K$2:$K$1048576,"&lt;="&amp;DATE(VALUE(RIGHT(TRIM($B34),4)),VALUE(MID(TRIM($B34),4,2)),VALUE(LEFT(TRIM($B34),2))))=0,
  "",
  SUMIFS('acorduri de mediu impaduriri'!$C$2:$C$1048576,'acorduri de mediu impaduriri'!$A$2:$A$1048576,$A34,'acorduri de mediu impaduriri'!$D$2:$D$1048576,"respins",'acorduri de mediu impaduriri'!$K$2:$K$1048576,"&lt;="&amp;DATE(VALUE(RIGHT(TRIM($B34),4)),VALUE(MID(TRIM($B34),4,2)),VALUE(LEFT(TRIM($B34),2))))
)</f>
        <v/>
      </c>
      <c r="F34" s="27" t="str">
        <f>IF(
  COUNTIFS('acorduri de mediu impaduriri'!$A$2:$A$1048576,$A34,'acorduri de mediu impaduriri'!$D$2:$D$1048576,"aprobat",'acorduri de mediu impaduriri'!$H$2:$H$1048576,"&lt;&gt;")=0,
  "",
  ROUNDUP(AVERAGEIFS('acorduri de mediu impaduriri'!$H$2:$H$1048576,'acorduri de mediu impaduriri'!$A$2:$A$1048576,$A34,'acorduri de mediu impaduriri'!$D$2:$D$1048576,"aprobat",'acorduri de mediu impaduriri'!$H$2:$H$1048576,"&lt;&gt;"),0)
)</f>
        <v/>
      </c>
      <c r="G34" s="27" t="str">
        <f>IF(
  COUNTIFS('acorduri de mediu impaduriri'!$A$2:$A$1048576,$A34,'acorduri de mediu impaduriri'!$D$2:$D$1048576,"aprobat",'acorduri de mediu impaduriri'!$H$2:$H$1048576,"&lt;&gt;")=0,
  "",
  ROUNDUP(_xlfn.MINIFS('acorduri de mediu impaduriri'!$H$2:$H$1048576,'acorduri de mediu impaduriri'!$A$2:$A$1048576,$A34,'acorduri de mediu impaduriri'!$D$2:$D$1048576,"aprobat",'acorduri de mediu impaduriri'!$H$2:$H$1048576,"&lt;&gt;"),0)
)</f>
        <v/>
      </c>
      <c r="H34" s="27" t="str">
        <f>IF(
  COUNTIFS('acorduri de mediu impaduriri'!$A$2:$A$1048576,$A34,'acorduri de mediu impaduriri'!$D$2:$D$1048576,"aprobat",'acorduri de mediu impaduriri'!$H$2:$H$1048576,"&lt;&gt;")=0,
  "",
  ROUNDUP(_xlfn.MAXIFS('acorduri de mediu impaduriri'!$H$2:$H$1048576,'acorduri de mediu impaduriri'!$A$2:$A$1048576,$A34,'acorduri de mediu impaduriri'!$D$2:$D$1048576,"aprobat",'acorduri de mediu impaduriri'!$H$2:$H$1048576,"&lt;&gt;"),0)
)</f>
        <v/>
      </c>
      <c r="I34" s="28" t="str">
        <f>IF(
  COUNTIFS('acorduri de mediu impaduriri'!$A$2:$A$1048576,$A34,'acorduri de mediu impaduriri'!$D$2:$D$1048576,"aprobat",'acorduri de mediu impaduriri'!$J$2:$J$1048576,"&lt;="&amp;DATE(2023,12,31))=0,
  "",
  SUMIFS('acorduri de mediu impaduriri'!$C$2:$C$1048576,'acorduri de mediu impaduriri'!$A$2:$A$1048576,$A34,'acorduri de mediu impaduriri'!$D$2:$D$1048576,"aprobat",'acorduri de mediu impaduriri'!$J$2:$J$1048576,"&lt;="&amp;DATE(2023,12,31))
)</f>
        <v/>
      </c>
      <c r="J34" s="29" t="str">
        <f>IF(
  COUNTIFS('acorduri de mediu impaduriri'!$A$2:$A$1048576,$A34,'acorduri de mediu impaduriri'!$I$2:$I$1048576,"&lt;="&amp;DATE(2023,12,31),'acorduri de mediu impaduriri'!$J$2:$J$1048576,"&gt;"&amp;DATE(2023,12,31))
 +COUNTIFS('acorduri de mediu impaduriri'!$A$2:$A$1048576,$A34,'acorduri de mediu impaduriri'!$I$2:$I$1048576,"&lt;="&amp;DATE(2023,12,31),'acorduri de mediu impaduriri'!$K$2:$K$1048576,"&gt;"&amp;DATE(2023,12,31))
 +COUNTIFS('acorduri de mediu impaduriri'!$A$2:$A$1048576,$A34,'acorduri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impaduriri'!$A$2:$A$1048576,$A34,'acorduri de mediu impaduriri'!$I$2:$I$1048576,"&lt;="&amp;DATE(2023,12,31),'acorduri de mediu impaduriri'!$J$2:$J$1048576,"&gt;"&amp;DATE(2023,12,31))
  +SUMIFS('acorduri de mediu impaduriri'!$C$2:$C$1048576,'acorduri de mediu impaduriri'!$A$2:$A$1048576,$A34,'acorduri de mediu impaduriri'!$I$2:$I$1048576,"&lt;="&amp;DATE(2023,12,31),'acorduri de mediu impaduriri'!$K$2:$K$1048576,"&gt;"&amp;DATE(2023,12,31))
  +SUMIFS('acorduri de mediu impaduriri'!$C$2:$C$1048576,'acorduri de mediu impaduriri'!$A$2:$A$1048576,$A34,'acorduri de mediu impaduriri'!$I$2:$I$1048576,"&lt;="&amp;DATE(2023,12,31),'acorduri de mediu impaduriri'!$J$2:$J$1048576,"",'acorduri de mediu impaduriri'!$K$2:$K$1048576,"")
 ))</f>
        <v/>
      </c>
      <c r="K34" s="28" t="str">
        <f>IF(
  COUNTIFS('acorduri de mediu impaduriri'!$A$2:$A$1048576,$A34,'acorduri de mediu impaduriri'!$D$2:$D$1048576,"aprobat",'acorduri de mediu impaduriri'!$J$2:$J$1048576,"&lt;="&amp;DATE(2024,6,30))=0,
  "",
  SUMIFS('acorduri de mediu impaduriri'!$C$2:$C$1048576,'acorduri de mediu impaduriri'!$A$2:$A$1048576,$A34,'acorduri de mediu impaduriri'!$D$2:$D$1048576,"aprobat",'acorduri de mediu impaduriri'!$J$2:$J$1048576,"&lt;="&amp;DATE(2024,6,30))
)</f>
        <v/>
      </c>
      <c r="L34" s="29" t="str">
        <f>IF(
  COUNTIFS('acorduri de mediu impaduriri'!$A$2:$A$1048576,$A34,'acorduri de mediu impaduriri'!$I$2:$I$1048576,"&lt;="&amp;DATE(2024,6,30),'acorduri de mediu impaduriri'!$J$2:$J$1048576,"&gt;"&amp;DATE(2024,6,30))
 +COUNTIFS('acorduri de mediu impaduriri'!$A$2:$A$1048576,$A34,'acorduri de mediu impaduriri'!$I$2:$I$1048576,"&lt;="&amp;DATE(2024,6,30),'acorduri de mediu impaduriri'!$K$2:$K$1048576,"&gt;"&amp;DATE(2024,6,30))
 +COUNTIFS('acorduri de mediu impaduriri'!$A$2:$A$1048576,$A34,'acorduri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impaduriri'!$A$2:$A$1048576,$A34,'acorduri de mediu impaduriri'!$I$2:$I$1048576,"&lt;="&amp;DATE(2024,6,30),'acorduri de mediu impaduriri'!$J$2:$J$1048576,"&gt;"&amp;DATE(2024,6,30))
  +SUMIFS('acorduri de mediu impaduriri'!$C$2:$C$1048576,'acorduri de mediu impaduriri'!$A$2:$A$1048576,$A34,'acorduri de mediu impaduriri'!$I$2:$I$1048576,"&lt;="&amp;DATE(2024,6,30),'acorduri de mediu impaduriri'!$K$2:$K$1048576,"&gt;"&amp;DATE(2024,6,30))
  +SUMIFS('acorduri de mediu impaduriri'!$C$2:$C$1048576,'acorduri de mediu impaduriri'!$A$2:$A$1048576,$A34,'acorduri de mediu impaduriri'!$I$2:$I$1048576,"&lt;="&amp;DATE(2024,6,30),'acorduri de mediu impaduriri'!$J$2:$J$1048576,"",'acorduri de mediu impaduriri'!$K$2:$K$1048576,"")
 ))</f>
        <v/>
      </c>
      <c r="M34" s="28" t="str">
        <f>IF(
  COUNTIFS('acorduri de mediu impaduriri'!$A$2:$A$1048576,$A34,'acorduri de mediu impaduriri'!$D$2:$D$1048576,"aprobat",'acorduri de mediu impaduriri'!$J$2:$J$1048576,"&lt;="&amp;DATE(2024,12,31))=0,
  "",
  SUMIFS('acorduri de mediu impaduriri'!$C$2:$C$1048576,'acorduri de mediu impaduriri'!$A$2:$A$1048576,$A34,'acorduri de mediu impaduriri'!$D$2:$D$1048576,"aprobat",'acorduri de mediu impaduriri'!$J$2:$J$1048576,"&lt;="&amp;DATE(2024,12,31))
)</f>
        <v/>
      </c>
      <c r="N34" s="29" t="str">
        <f>IF(
  COUNTIFS('acorduri de mediu impaduriri'!$A$2:$A$1048576,$A34,'acorduri de mediu impaduriri'!$I$2:$I$1048576,"&lt;="&amp;DATE(2024,12,31),'acorduri de mediu impaduriri'!$J$2:$J$1048576,"&gt;"&amp;DATE(2024,12,31))
 +COUNTIFS('acorduri de mediu impaduriri'!$A$2:$A$1048576,$A34,'acorduri de mediu impaduriri'!$I$2:$I$1048576,"&lt;="&amp;DATE(2024,12,31),'acorduri de mediu impaduriri'!$K$2:$K$1048576,"&gt;"&amp;DATE(2024,12,31))
 +COUNTIFS('acorduri de mediu impaduriri'!$A$2:$A$1048576,$A34,'acorduri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impaduriri'!$A$2:$A$1048576,$A34,'acorduri de mediu impaduriri'!$I$2:$I$1048576,"&lt;="&amp;DATE(2024,12,31),'acorduri de mediu impaduriri'!$J$2:$J$1048576,"&gt;"&amp;DATE(2024,12,31))
  +SUMIFS('acorduri de mediu impaduriri'!$C$2:$C$1048576,'acorduri de mediu impaduriri'!$A$2:$A$1048576,$A34,'acorduri de mediu impaduriri'!$I$2:$I$1048576,"&lt;="&amp;DATE(2024,12,31),'acorduri de mediu impaduriri'!$K$2:$K$1048576,"&gt;"&amp;DATE(2024,12,31))
  +SUMIFS('acorduri de mediu impaduriri'!$C$2:$C$1048576,'acorduri de mediu impaduriri'!$A$2:$A$1048576,$A34,'acorduri de mediu impaduriri'!$I$2:$I$1048576,"&lt;="&amp;DATE(2024,12,31),'acorduri de mediu impaduriri'!$J$2:$J$1048576,"",'acorduri de mediu impaduriri'!$K$2:$K$1048576,"")
 ))</f>
        <v/>
      </c>
      <c r="O34" s="28" t="str">
        <f>IF(
  COUNTIFS('acorduri de mediu impaduriri'!$A$2:$A$1048576,$A34,'acorduri de mediu impaduriri'!$D$2:$D$1048576,"aprobat",'acorduri de mediu impaduriri'!$J$2:$J$1048576,"&lt;="&amp;DATE(2025,6,30))=0,
  "",
  SUMIFS('acorduri de mediu impaduriri'!$C$2:$C$1048576,'acorduri de mediu impaduriri'!$A$2:$A$1048576,$A34,'acorduri de mediu impaduriri'!$D$2:$D$1048576,"aprobat",'acorduri de mediu impaduriri'!$J$2:$J$1048576,"&lt;="&amp;DATE(2025,6,30))
)</f>
        <v/>
      </c>
      <c r="P34" s="29" t="str">
        <f>IF(
  COUNTIFS('acorduri de mediu impaduriri'!$A$2:$A$1048576,$A34,'acorduri de mediu impaduriri'!$I$2:$I$1048576,"&lt;="&amp;DATE(2025,6,30),'acorduri de mediu impaduriri'!$J$2:$J$1048576,"&gt;"&amp;DATE(2025,6,30))
 +COUNTIFS('acorduri de mediu impaduriri'!$A$2:$A$1048576,$A34,'acorduri de mediu impaduriri'!$I$2:$I$1048576,"&lt;="&amp;DATE(2025,6,30),'acorduri de mediu impaduriri'!$K$2:$K$1048576,"&gt;"&amp;DATE(2025,6,30))
 +COUNTIFS('acorduri de mediu impaduriri'!$A$2:$A$1048576,$A34,'acorduri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impaduriri'!$A$2:$A$1048576,$A34,'acorduri de mediu impaduriri'!$I$2:$I$1048576,"&lt;="&amp;DATE(2025,6,30),'acorduri de mediu impaduriri'!$J$2:$J$1048576,"&gt;"&amp;DATE(2025,6,30))
  +SUMIFS('acorduri de mediu impaduriri'!$C$2:$C$1048576,'acorduri de mediu impaduriri'!$A$2:$A$1048576,$A34,'acorduri de mediu impaduriri'!$I$2:$I$1048576,"&lt;="&amp;DATE(2025,6,30),'acorduri de mediu impaduriri'!$K$2:$K$1048576,"&gt;"&amp;DATE(2025,6,30))
  +SUMIFS('acorduri de mediu impaduriri'!$C$2:$C$1048576,'acorduri de mediu impaduriri'!$A$2:$A$1048576,$A34,'acorduri de mediu impaduriri'!$I$2:$I$1048576,"&lt;="&amp;DATE(2025,6,30),'acorduri de mediu impaduriri'!$J$2:$J$1048576,"",'acorduri de mediu impaduriri'!$K$2:$K$1048576,"")
 ))</f>
        <v/>
      </c>
      <c r="Q34" s="28" t="str">
        <f>IF(
  COUNTIFS('acorduri de mediu impaduriri'!$A$2:$A$1048576,$A34,'acorduri de mediu impaduriri'!$D$2:$D$1048576,"aprobat",'acorduri de mediu impaduriri'!$J$2:$J$1048576,"&lt;="&amp;DATE(2025,8,6))=0,
  "",
  SUMIFS('acorduri de mediu impaduriri'!$C$2:$C$1048576,'acorduri de mediu impaduriri'!$A$2:$A$1048576,$A34,'acorduri de mediu impaduriri'!$D$2:$D$1048576,"aprobat",'acorduri de mediu impaduriri'!$J$2:$J$1048576,"&lt;="&amp;DATE(2025,8,6))
)</f>
        <v/>
      </c>
      <c r="R34" s="29" t="str">
        <f>IF(
  COUNTIFS('acorduri de mediu impaduriri'!$A$2:$A$1048576,$A34,'acorduri de mediu impaduriri'!$I$2:$I$1048576,"&lt;="&amp;DATE(2025,8,6),'acorduri de mediu impaduriri'!$J$2:$J$1048576,"&gt;"&amp;DATE(2025,8,6))
 +COUNTIFS('acorduri de mediu impaduriri'!$A$2:$A$1048576,$A34,'acorduri de mediu impaduriri'!$I$2:$I$1048576,"&lt;="&amp;DATE(2025,8,6),'acorduri de mediu impaduriri'!$K$2:$K$1048576,"&gt;"&amp;DATE(2025,8,6))
 +COUNTIFS('acorduri de mediu impaduriri'!$A$2:$A$1048576,$A34,'acorduri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impaduriri'!$A$2:$A$1048576,$A34,'acorduri de mediu impaduriri'!$I$2:$I$1048576,"&lt;="&amp;DATE(2025,8,6),'acorduri de mediu impaduriri'!$J$2:$J$1048576,"&gt;"&amp;DATE(2025,8,6))
  +SUMIFS('acorduri de mediu impaduriri'!$C$2:$C$1048576,'acorduri de mediu impaduriri'!$A$2:$A$1048576,$A34,'acorduri de mediu impaduriri'!$I$2:$I$1048576,"&lt;="&amp;DATE(2025,8,6),'acorduri de mediu impaduriri'!$K$2:$K$1048576,"&gt;"&amp;DATE(2025,8,6))
  +SUMIFS('acorduri de mediu impaduriri'!$C$2:$C$1048576,'acorduri de mediu impaduriri'!$A$2:$A$1048576,$A34,'acorduri de mediu impaduriri'!$I$2:$I$1048576,"&lt;="&amp;DATE(2025,8,6),'acorduri de mediu impaduriri'!$J$2:$J$1048576,"",'acorduri de mediu impaduriri'!$K$2:$K$1048576,"")
 ))</f>
        <v/>
      </c>
      <c r="S34" s="42" t="str">
        <f>IF(
  COUNTIFS('acorduri de mediu impaduriri'!$A$2:$A$1048576,$A34,'acorduri de mediu impaduriri'!$D$2:$D$1048576,"aprobat",'acorduri de mediu impaduriri'!$J$2:$J$1048576,"&lt;="&amp;DATE(2025,7,30))=0,
  "",
  SUMIFS('acorduri de mediu impaduriri'!$C$2:$C$1048576,'acorduri de mediu impaduriri'!$A$2:$A$1048576,$A34,'acorduri de mediu impaduriri'!$D$2:$D$1048576,"aprobat",'acorduri de mediu impaduriri'!$J$2:$J$1048576,"&lt;="&amp;DATE(2025,7,30))
)</f>
        <v/>
      </c>
    </row>
    <row r="35" spans="1:19" ht="18" customHeight="1" x14ac:dyDescent="0.35">
      <c r="A35" s="24" t="str">
        <f>nomenclatoare!A35</f>
        <v>Sibiu</v>
      </c>
      <c r="B35" s="25" t="s">
        <v>45</v>
      </c>
      <c r="C35" s="26">
        <f>IF(
  COUNTIFS('acorduri de mediu impaduriri'!$A$2:$A$3002,$A35,'acorduri de mediu impaduriri'!$D$2:$D$3002,"aprobat",'acorduri de mediu impaduriri'!$J$2:$J$3002,"&lt;="&amp;DATE(VALUE(RIGHT(TRIM($B35),4)),VALUE(MID(TRIM($B35),4,2)),VALUE(LEFT(TRIM($B35),2))))=0,
  "",
  SUMIFS('acorduri de mediu impaduriri'!$C$2:$C$3002,'acorduri de mediu impaduriri'!$A$2:$A$3002,$A35,'acorduri de mediu impaduriri'!$D$2:$D$3002,"aprobat",'acorduri de mediu impaduriri'!$J$2:$J$3002,"&lt;="&amp;DATE(VALUE(RIGHT(TRIM($B35),4)),VALUE(MID(TRIM($B35),4,2)),VALUE(LEFT(TRIM($B35),2))))
)</f>
        <v>65.577399999999997</v>
      </c>
      <c r="D35" s="26">
        <f>IF(
  COUNTIFS('acorduri de mediu impaduriri'!$A$2:$A$3002,$A35,'acorduri de mediu impaduriri'!$I$2:$I$3002,"&lt;="&amp;DATE(VALUE(RIGHT(TRIM($B35),4)),VALUE(MID(TRIM($B35),4,2)),VALUE(LEFT(TRIM($B35),2))),'acorduri de mediu impaduriri'!$J$2:$J$3002,"&gt;"&amp;DATE(VALUE(RIGHT(TRIM($B35),4)),VALUE(MID(TRIM($B35),4,2)),VALUE(LEFT(TRIM($B35),2))))
 +COUNTIFS('acorduri de mediu impaduriri'!$A$2:$A$3002,$A35,'acorduri de mediu impaduriri'!$I$2:$I$3002,"&lt;="&amp;DATE(VALUE(RIGHT(TRIM($B35),4)),VALUE(MID(TRIM($B35),4,2)),VALUE(LEFT(TRIM($B35),2))),'acorduri de mediu impaduriri'!$K$2:$K$3002,"&gt;"&amp;DATE(VALUE(RIGHT(TRIM($B35),4)),VALUE(MID(TRIM($B35),4,2)),VALUE(LEFT(TRIM($B35),2))))
 +COUNTIFS('acorduri de mediu impaduriri'!$A$2:$A$3002,$A35,'acorduri de mediu impaduriri'!$I$2:$I$3002,"&lt;="&amp;DATE(VALUE(RIGHT(TRIM($B35),4)),VALUE(MID(TRIM($B35),4,2)),VALUE(LEFT(TRIM($B35),2))),'acorduri de mediu impaduriri'!$J$2:$J$3002,"",'acorduri de mediu impaduriri'!$K$2:$K$3002,"")
 =0,
 "",
 MAX(0,
   SUMIFS('acorduri de mediu impaduriri'!$C$2:$C$3002,'acorduri de mediu impaduriri'!$A$2:$A$3002,$A35,'acorduri de mediu impaduriri'!$I$2:$I$3002,"&lt;="&amp;DATE(VALUE(RIGHT(TRIM($B35),4)),VALUE(MID(TRIM($B35),4,2)),VALUE(LEFT(TRIM($B35),2))),'acorduri de mediu impaduriri'!$J$2:$J$3002,"&gt;"&amp;DATE(VALUE(RIGHT(TRIM($B35),4)),VALUE(MID(TRIM($B35),4,2)),VALUE(LEFT(TRIM($B35),2))))
  +SUMIFS('acorduri de mediu impaduriri'!$C$2:$C$3002,'acorduri de mediu impaduriri'!$A$2:$A$3002,$A35,'acorduri de mediu impaduriri'!$I$2:$I$3002,"&lt;="&amp;DATE(VALUE(RIGHT(TRIM($B35),4)),VALUE(MID(TRIM($B35),4,2)),VALUE(LEFT(TRIM($B35),2))),'acorduri de mediu impaduriri'!$K$2:$K$3002,"&gt;"&amp;DATE(VALUE(RIGHT(TRIM($B35),4)),VALUE(MID(TRIM($B35),4,2)),VALUE(LEFT(TRIM($B35),2))))
  +SUMIFS('acorduri de mediu impaduriri'!$C$2:$C$3002,'acorduri de mediu impaduriri'!$A$2:$A$3002,$A35,'acorduri de mediu impaduriri'!$I$2:$I$3002,"&lt;="&amp;DATE(VALUE(RIGHT(TRIM($B35),4)),VALUE(MID(TRIM($B35),4,2)),VALUE(LEFT(TRIM($B35),2))),'acorduri de mediu impaduriri'!$J$2:$J$3002,"",'acorduri de mediu impaduriri'!$K$2:$K$3002,"")
 )
)</f>
        <v>19.5</v>
      </c>
      <c r="E35" s="26" t="str">
        <f>IF(
  COUNTIFS('acorduri de mediu impaduriri'!$A$2:$A$1048576,$A35,'acorduri de mediu impaduriri'!$D$2:$D$1048576,"respins",'acorduri de mediu impaduriri'!$K$2:$K$1048576,"&lt;="&amp;DATE(VALUE(RIGHT(TRIM($B35),4)),VALUE(MID(TRIM($B35),4,2)),VALUE(LEFT(TRIM($B35),2))))=0,
  "",
  SUMIFS('acorduri de mediu impaduriri'!$C$2:$C$1048576,'acorduri de mediu impaduriri'!$A$2:$A$1048576,$A35,'acorduri de mediu impaduriri'!$D$2:$D$1048576,"respins",'acorduri de mediu impaduriri'!$K$2:$K$1048576,"&lt;="&amp;DATE(VALUE(RIGHT(TRIM($B35),4)),VALUE(MID(TRIM($B35),4,2)),VALUE(LEFT(TRIM($B35),2))))
)</f>
        <v/>
      </c>
      <c r="F35" s="27">
        <f>IF(
  COUNTIFS('acorduri de mediu impaduriri'!$A$2:$A$1048576,$A35,'acorduri de mediu impaduriri'!$D$2:$D$1048576,"aprobat",'acorduri de mediu impaduriri'!$H$2:$H$1048576,"&lt;&gt;")=0,
  "",
  ROUNDUP(AVERAGEIFS('acorduri de mediu impaduriri'!$H$2:$H$1048576,'acorduri de mediu impaduriri'!$A$2:$A$1048576,$A35,'acorduri de mediu impaduriri'!$D$2:$D$1048576,"aprobat",'acorduri de mediu impaduriri'!$H$2:$H$1048576,"&lt;&gt;"),0)
)</f>
        <v>95</v>
      </c>
      <c r="G35" s="27">
        <f>IF(
  COUNTIFS('acorduri de mediu impaduriri'!$A$2:$A$1048576,$A35,'acorduri de mediu impaduriri'!$D$2:$D$1048576,"aprobat",'acorduri de mediu impaduriri'!$H$2:$H$1048576,"&lt;&gt;")=0,
  "",
  ROUNDUP(_xlfn.MINIFS('acorduri de mediu impaduriri'!$H$2:$H$1048576,'acorduri de mediu impaduriri'!$A$2:$A$1048576,$A35,'acorduri de mediu impaduriri'!$D$2:$D$1048576,"aprobat",'acorduri de mediu impaduriri'!$H$2:$H$1048576,"&lt;&gt;"),0)
)</f>
        <v>82</v>
      </c>
      <c r="H35" s="27">
        <f>IF(
  COUNTIFS('acorduri de mediu impaduriri'!$A$2:$A$1048576,$A35,'acorduri de mediu impaduriri'!$D$2:$D$1048576,"aprobat",'acorduri de mediu impaduriri'!$H$2:$H$1048576,"&lt;&gt;")=0,
  "",
  ROUNDUP(_xlfn.MAXIFS('acorduri de mediu impaduriri'!$H$2:$H$1048576,'acorduri de mediu impaduriri'!$A$2:$A$1048576,$A35,'acorduri de mediu impaduriri'!$D$2:$D$1048576,"aprobat",'acorduri de mediu impaduriri'!$H$2:$H$1048576,"&lt;&gt;"),0)
)</f>
        <v>126</v>
      </c>
      <c r="I35" s="28" t="str">
        <f>IF(
  COUNTIFS('acorduri de mediu impaduriri'!$A$2:$A$1048576,$A35,'acorduri de mediu impaduriri'!$D$2:$D$1048576,"aprobat",'acorduri de mediu impaduriri'!$J$2:$J$1048576,"&lt;="&amp;DATE(2023,12,31))=0,
  "",
  SUMIFS('acorduri de mediu impaduriri'!$C$2:$C$1048576,'acorduri de mediu impaduriri'!$A$2:$A$1048576,$A35,'acorduri de mediu impaduriri'!$D$2:$D$1048576,"aprobat",'acorduri de mediu impaduriri'!$J$2:$J$1048576,"&lt;="&amp;DATE(2023,12,31))
)</f>
        <v/>
      </c>
      <c r="J35" s="29" t="str">
        <f>IF(
  COUNTIFS('acorduri de mediu impaduriri'!$A$2:$A$1048576,$A35,'acorduri de mediu impaduriri'!$I$2:$I$1048576,"&lt;="&amp;DATE(2023,12,31),'acorduri de mediu impaduriri'!$J$2:$J$1048576,"&gt;"&amp;DATE(2023,12,31))
 +COUNTIFS('acorduri de mediu impaduriri'!$A$2:$A$1048576,$A35,'acorduri de mediu impaduriri'!$I$2:$I$1048576,"&lt;="&amp;DATE(2023,12,31),'acorduri de mediu impaduriri'!$K$2:$K$1048576,"&gt;"&amp;DATE(2023,12,31))
 +COUNTIFS('acorduri de mediu impaduriri'!$A$2:$A$1048576,$A35,'acorduri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impaduriri'!$A$2:$A$1048576,$A35,'acorduri de mediu impaduriri'!$I$2:$I$1048576,"&lt;="&amp;DATE(2023,12,31),'acorduri de mediu impaduriri'!$J$2:$J$1048576,"&gt;"&amp;DATE(2023,12,31))
  +SUMIFS('acorduri de mediu impaduriri'!$C$2:$C$1048576,'acorduri de mediu impaduriri'!$A$2:$A$1048576,$A35,'acorduri de mediu impaduriri'!$I$2:$I$1048576,"&lt;="&amp;DATE(2023,12,31),'acorduri de mediu impaduriri'!$K$2:$K$1048576,"&gt;"&amp;DATE(2023,12,31))
  +SUMIFS('acorduri de mediu impaduriri'!$C$2:$C$1048576,'acorduri de mediu impaduriri'!$A$2:$A$1048576,$A35,'acorduri de mediu impaduriri'!$I$2:$I$1048576,"&lt;="&amp;DATE(2023,12,31),'acorduri de mediu impaduriri'!$J$2:$J$1048576,"",'acorduri de mediu impaduriri'!$K$2:$K$1048576,"")
 ))</f>
        <v/>
      </c>
      <c r="K35" s="28" t="str">
        <f>IF(
  COUNTIFS('acorduri de mediu impaduriri'!$A$2:$A$1048576,$A35,'acorduri de mediu impaduriri'!$D$2:$D$1048576,"aprobat",'acorduri de mediu impaduriri'!$J$2:$J$1048576,"&lt;="&amp;DATE(2024,6,30))=0,
  "",
  SUMIFS('acorduri de mediu impaduriri'!$C$2:$C$1048576,'acorduri de mediu impaduriri'!$A$2:$A$1048576,$A35,'acorduri de mediu impaduriri'!$D$2:$D$1048576,"aprobat",'acorduri de mediu impaduriri'!$J$2:$J$1048576,"&lt;="&amp;DATE(2024,6,30))
)</f>
        <v/>
      </c>
      <c r="L35" s="29" t="str">
        <f>IF(
  COUNTIFS('acorduri de mediu impaduriri'!$A$2:$A$1048576,$A35,'acorduri de mediu impaduriri'!$I$2:$I$1048576,"&lt;="&amp;DATE(2024,6,30),'acorduri de mediu impaduriri'!$J$2:$J$1048576,"&gt;"&amp;DATE(2024,6,30))
 +COUNTIFS('acorduri de mediu impaduriri'!$A$2:$A$1048576,$A35,'acorduri de mediu impaduriri'!$I$2:$I$1048576,"&lt;="&amp;DATE(2024,6,30),'acorduri de mediu impaduriri'!$K$2:$K$1048576,"&gt;"&amp;DATE(2024,6,30))
 +COUNTIFS('acorduri de mediu impaduriri'!$A$2:$A$1048576,$A35,'acorduri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impaduriri'!$A$2:$A$1048576,$A35,'acorduri de mediu impaduriri'!$I$2:$I$1048576,"&lt;="&amp;DATE(2024,6,30),'acorduri de mediu impaduriri'!$J$2:$J$1048576,"&gt;"&amp;DATE(2024,6,30))
  +SUMIFS('acorduri de mediu impaduriri'!$C$2:$C$1048576,'acorduri de mediu impaduriri'!$A$2:$A$1048576,$A35,'acorduri de mediu impaduriri'!$I$2:$I$1048576,"&lt;="&amp;DATE(2024,6,30),'acorduri de mediu impaduriri'!$K$2:$K$1048576,"&gt;"&amp;DATE(2024,6,30))
  +SUMIFS('acorduri de mediu impaduriri'!$C$2:$C$1048576,'acorduri de mediu impaduriri'!$A$2:$A$1048576,$A35,'acorduri de mediu impaduriri'!$I$2:$I$1048576,"&lt;="&amp;DATE(2024,6,30),'acorduri de mediu impaduriri'!$J$2:$J$1048576,"",'acorduri de mediu impaduriri'!$K$2:$K$1048576,"")
 ))</f>
        <v/>
      </c>
      <c r="M35" s="28" t="str">
        <f>IF(
  COUNTIFS('acorduri de mediu impaduriri'!$A$2:$A$1048576,$A35,'acorduri de mediu impaduriri'!$D$2:$D$1048576,"aprobat",'acorduri de mediu impaduriri'!$J$2:$J$1048576,"&lt;="&amp;DATE(2024,12,31))=0,
  "",
  SUMIFS('acorduri de mediu impaduriri'!$C$2:$C$1048576,'acorduri de mediu impaduriri'!$A$2:$A$1048576,$A35,'acorduri de mediu impaduriri'!$D$2:$D$1048576,"aprobat",'acorduri de mediu impaduriri'!$J$2:$J$1048576,"&lt;="&amp;DATE(2024,12,31))
)</f>
        <v/>
      </c>
      <c r="N35" s="29">
        <f>IF(
  COUNTIFS('acorduri de mediu impaduriri'!$A$2:$A$1048576,$A35,'acorduri de mediu impaduriri'!$I$2:$I$1048576,"&lt;="&amp;DATE(2024,12,31),'acorduri de mediu impaduriri'!$J$2:$J$1048576,"&gt;"&amp;DATE(2024,12,31))
 +COUNTIFS('acorduri de mediu impaduriri'!$A$2:$A$1048576,$A35,'acorduri de mediu impaduriri'!$I$2:$I$1048576,"&lt;="&amp;DATE(2024,12,31),'acorduri de mediu impaduriri'!$K$2:$K$1048576,"&gt;"&amp;DATE(2024,12,31))
 +COUNTIFS('acorduri de mediu impaduriri'!$A$2:$A$1048576,$A35,'acorduri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impaduriri'!$A$2:$A$1048576,$A35,'acorduri de mediu impaduriri'!$I$2:$I$1048576,"&lt;="&amp;DATE(2024,12,31),'acorduri de mediu impaduriri'!$J$2:$J$1048576,"&gt;"&amp;DATE(2024,12,31))
  +SUMIFS('acorduri de mediu impaduriri'!$C$2:$C$1048576,'acorduri de mediu impaduriri'!$A$2:$A$1048576,$A35,'acorduri de mediu impaduriri'!$I$2:$I$1048576,"&lt;="&amp;DATE(2024,12,31),'acorduri de mediu impaduriri'!$K$2:$K$1048576,"&gt;"&amp;DATE(2024,12,31))
  +SUMIFS('acorduri de mediu impaduriri'!$C$2:$C$1048576,'acorduri de mediu impaduriri'!$A$2:$A$1048576,$A35,'acorduri de mediu impaduriri'!$I$2:$I$1048576,"&lt;="&amp;DATE(2024,12,31),'acorduri de mediu impaduriri'!$J$2:$J$1048576,"",'acorduri de mediu impaduriri'!$K$2:$K$1048576,"")
 ))</f>
        <v>7.8867000000000003</v>
      </c>
      <c r="O35" s="28">
        <f>IF(
  COUNTIFS('acorduri de mediu impaduriri'!$A$2:$A$1048576,$A35,'acorduri de mediu impaduriri'!$D$2:$D$1048576,"aprobat",'acorduri de mediu impaduriri'!$J$2:$J$1048576,"&lt;="&amp;DATE(2025,6,30))=0,
  "",
  SUMIFS('acorduri de mediu impaduriri'!$C$2:$C$1048576,'acorduri de mediu impaduriri'!$A$2:$A$1048576,$A35,'acorduri de mediu impaduriri'!$D$2:$D$1048576,"aprobat",'acorduri de mediu impaduriri'!$J$2:$J$1048576,"&lt;="&amp;DATE(2025,6,30))
)</f>
        <v>7.8867000000000003</v>
      </c>
      <c r="P35" s="29">
        <f>IF(
  COUNTIFS('acorduri de mediu impaduriri'!$A$2:$A$1048576,$A35,'acorduri de mediu impaduriri'!$I$2:$I$1048576,"&lt;="&amp;DATE(2025,6,30),'acorduri de mediu impaduriri'!$J$2:$J$1048576,"&gt;"&amp;DATE(2025,6,30))
 +COUNTIFS('acorduri de mediu impaduriri'!$A$2:$A$1048576,$A35,'acorduri de mediu impaduriri'!$I$2:$I$1048576,"&lt;="&amp;DATE(2025,6,30),'acorduri de mediu impaduriri'!$K$2:$K$1048576,"&gt;"&amp;DATE(2025,6,30))
 +COUNTIFS('acorduri de mediu impaduriri'!$A$2:$A$1048576,$A35,'acorduri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impaduriri'!$A$2:$A$1048576,$A35,'acorduri de mediu impaduriri'!$I$2:$I$1048576,"&lt;="&amp;DATE(2025,6,30),'acorduri de mediu impaduriri'!$J$2:$J$1048576,"&gt;"&amp;DATE(2025,6,30))
  +SUMIFS('acorduri de mediu impaduriri'!$C$2:$C$1048576,'acorduri de mediu impaduriri'!$A$2:$A$1048576,$A35,'acorduri de mediu impaduriri'!$I$2:$I$1048576,"&lt;="&amp;DATE(2025,6,30),'acorduri de mediu impaduriri'!$K$2:$K$1048576,"&gt;"&amp;DATE(2025,6,30))
  +SUMIFS('acorduri de mediu impaduriri'!$C$2:$C$1048576,'acorduri de mediu impaduriri'!$A$2:$A$1048576,$A35,'acorduri de mediu impaduriri'!$I$2:$I$1048576,"&lt;="&amp;DATE(2025,6,30),'acorduri de mediu impaduriri'!$J$2:$J$1048576,"",'acorduri de mediu impaduriri'!$K$2:$K$1048576,"")
 ))</f>
        <v>77.190699999999993</v>
      </c>
      <c r="Q35" s="28">
        <f>IF(
  COUNTIFS('acorduri de mediu impaduriri'!$A$2:$A$1048576,$A35,'acorduri de mediu impaduriri'!$D$2:$D$1048576,"aprobat",'acorduri de mediu impaduriri'!$J$2:$J$1048576,"&lt;="&amp;DATE(2025,8,6))=0,
  "",
  SUMIFS('acorduri de mediu impaduriri'!$C$2:$C$1048576,'acorduri de mediu impaduriri'!$A$2:$A$1048576,$A35,'acorduri de mediu impaduriri'!$D$2:$D$1048576,"aprobat",'acorduri de mediu impaduriri'!$J$2:$J$1048576,"&lt;="&amp;DATE(2025,8,6))
)</f>
        <v>65.577399999999997</v>
      </c>
      <c r="R35" s="29">
        <f>IF(
  COUNTIFS('acorduri de mediu impaduriri'!$A$2:$A$1048576,$A35,'acorduri de mediu impaduriri'!$I$2:$I$1048576,"&lt;="&amp;DATE(2025,8,6),'acorduri de mediu impaduriri'!$J$2:$J$1048576,"&gt;"&amp;DATE(2025,8,6))
 +COUNTIFS('acorduri de mediu impaduriri'!$A$2:$A$1048576,$A35,'acorduri de mediu impaduriri'!$I$2:$I$1048576,"&lt;="&amp;DATE(2025,8,6),'acorduri de mediu impaduriri'!$K$2:$K$1048576,"&gt;"&amp;DATE(2025,8,6))
 +COUNTIFS('acorduri de mediu impaduriri'!$A$2:$A$1048576,$A35,'acorduri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impaduriri'!$A$2:$A$1048576,$A35,'acorduri de mediu impaduriri'!$I$2:$I$1048576,"&lt;="&amp;DATE(2025,8,6),'acorduri de mediu impaduriri'!$J$2:$J$1048576,"&gt;"&amp;DATE(2025,8,6))
  +SUMIFS('acorduri de mediu impaduriri'!$C$2:$C$1048576,'acorduri de mediu impaduriri'!$A$2:$A$1048576,$A35,'acorduri de mediu impaduriri'!$I$2:$I$1048576,"&lt;="&amp;DATE(2025,8,6),'acorduri de mediu impaduriri'!$K$2:$K$1048576,"&gt;"&amp;DATE(2025,8,6))
  +SUMIFS('acorduri de mediu impaduriri'!$C$2:$C$1048576,'acorduri de mediu impaduriri'!$A$2:$A$1048576,$A35,'acorduri de mediu impaduriri'!$I$2:$I$1048576,"&lt;="&amp;DATE(2025,8,6),'acorduri de mediu impaduriri'!$J$2:$J$1048576,"",'acorduri de mediu impaduriri'!$K$2:$K$1048576,"")
 ))</f>
        <v>19.5</v>
      </c>
      <c r="S35" s="42">
        <f>IF(
  COUNTIFS('acorduri de mediu impaduriri'!$A$2:$A$1048576,$A35,'acorduri de mediu impaduriri'!$D$2:$D$1048576,"aprobat",'acorduri de mediu impaduriri'!$J$2:$J$1048576,"&lt;="&amp;DATE(2025,7,30))=0,
  "",
  SUMIFS('acorduri de mediu impaduriri'!$C$2:$C$1048576,'acorduri de mediu impaduriri'!$A$2:$A$1048576,$A35,'acorduri de mediu impaduriri'!$D$2:$D$1048576,"aprobat",'acorduri de mediu impaduriri'!$J$2:$J$1048576,"&lt;="&amp;DATE(2025,7,30))
)</f>
        <v>7.8867000000000003</v>
      </c>
    </row>
    <row r="36" spans="1:19" ht="18" customHeight="1" x14ac:dyDescent="0.35">
      <c r="A36" s="24" t="str">
        <f>nomenclatoare!A36</f>
        <v>Suceava</v>
      </c>
      <c r="B36" s="25" t="s">
        <v>42</v>
      </c>
      <c r="C36" s="26">
        <f>IF(
  COUNTIFS('acorduri de mediu impaduriri'!$A$2:$A$3002,$A36,'acorduri de mediu impaduriri'!$D$2:$D$3002,"aprobat",'acorduri de mediu impaduriri'!$J$2:$J$3002,"&lt;="&amp;DATE(VALUE(RIGHT(TRIM($B36),4)),VALUE(MID(TRIM($B36),4,2)),VALUE(LEFT(TRIM($B36),2))))=0,
  "",
  SUMIFS('acorduri de mediu impaduriri'!$C$2:$C$3002,'acorduri de mediu impaduriri'!$A$2:$A$3002,$A36,'acorduri de mediu impaduriri'!$D$2:$D$3002,"aprobat",'acorduri de mediu impaduriri'!$J$2:$J$3002,"&lt;="&amp;DATE(VALUE(RIGHT(TRIM($B36),4)),VALUE(MID(TRIM($B36),4,2)),VALUE(LEFT(TRIM($B36),2))))
)</f>
        <v>338.82439999999997</v>
      </c>
      <c r="D36" s="26">
        <f>IF(
  COUNTIFS('acorduri de mediu impaduriri'!$A$2:$A$3002,$A36,'acorduri de mediu impaduriri'!$I$2:$I$3002,"&lt;="&amp;DATE(VALUE(RIGHT(TRIM($B36),4)),VALUE(MID(TRIM($B36),4,2)),VALUE(LEFT(TRIM($B36),2))),'acorduri de mediu impaduriri'!$J$2:$J$3002,"&gt;"&amp;DATE(VALUE(RIGHT(TRIM($B36),4)),VALUE(MID(TRIM($B36),4,2)),VALUE(LEFT(TRIM($B36),2))))
 +COUNTIFS('acorduri de mediu impaduriri'!$A$2:$A$3002,$A36,'acorduri de mediu impaduriri'!$I$2:$I$3002,"&lt;="&amp;DATE(VALUE(RIGHT(TRIM($B36),4)),VALUE(MID(TRIM($B36),4,2)),VALUE(LEFT(TRIM($B36),2))),'acorduri de mediu impaduriri'!$K$2:$K$3002,"&gt;"&amp;DATE(VALUE(RIGHT(TRIM($B36),4)),VALUE(MID(TRIM($B36),4,2)),VALUE(LEFT(TRIM($B36),2))))
 +COUNTIFS('acorduri de mediu impaduriri'!$A$2:$A$3002,$A36,'acorduri de mediu impaduriri'!$I$2:$I$3002,"&lt;="&amp;DATE(VALUE(RIGHT(TRIM($B36),4)),VALUE(MID(TRIM($B36),4,2)),VALUE(LEFT(TRIM($B36),2))),'acorduri de mediu impaduriri'!$J$2:$J$3002,"",'acorduri de mediu impaduriri'!$K$2:$K$3002,"")
 =0,
 "",
 MAX(0,
   SUMIFS('acorduri de mediu impaduriri'!$C$2:$C$3002,'acorduri de mediu impaduriri'!$A$2:$A$3002,$A36,'acorduri de mediu impaduriri'!$I$2:$I$3002,"&lt;="&amp;DATE(VALUE(RIGHT(TRIM($B36),4)),VALUE(MID(TRIM($B36),4,2)),VALUE(LEFT(TRIM($B36),2))),'acorduri de mediu impaduriri'!$J$2:$J$3002,"&gt;"&amp;DATE(VALUE(RIGHT(TRIM($B36),4)),VALUE(MID(TRIM($B36),4,2)),VALUE(LEFT(TRIM($B36),2))))
  +SUMIFS('acorduri de mediu impaduriri'!$C$2:$C$3002,'acorduri de mediu impaduriri'!$A$2:$A$3002,$A36,'acorduri de mediu impaduriri'!$I$2:$I$3002,"&lt;="&amp;DATE(VALUE(RIGHT(TRIM($B36),4)),VALUE(MID(TRIM($B36),4,2)),VALUE(LEFT(TRIM($B36),2))),'acorduri de mediu impaduriri'!$K$2:$K$3002,"&gt;"&amp;DATE(VALUE(RIGHT(TRIM($B36),4)),VALUE(MID(TRIM($B36),4,2)),VALUE(LEFT(TRIM($B36),2))))
  +SUMIFS('acorduri de mediu impaduriri'!$C$2:$C$3002,'acorduri de mediu impaduriri'!$A$2:$A$3002,$A36,'acorduri de mediu impaduriri'!$I$2:$I$3002,"&lt;="&amp;DATE(VALUE(RIGHT(TRIM($B36),4)),VALUE(MID(TRIM($B36),4,2)),VALUE(LEFT(TRIM($B36),2))),'acorduri de mediu impaduriri'!$J$2:$J$3002,"",'acorduri de mediu impaduriri'!$K$2:$K$3002,"")
 )
)</f>
        <v>25.75</v>
      </c>
      <c r="E36" s="26" t="str">
        <f>IF(
  COUNTIFS('acorduri de mediu impaduriri'!$A$2:$A$1048576,$A36,'acorduri de mediu impaduriri'!$D$2:$D$1048576,"respins",'acorduri de mediu impaduriri'!$K$2:$K$1048576,"&lt;="&amp;DATE(VALUE(RIGHT(TRIM($B36),4)),VALUE(MID(TRIM($B36),4,2)),VALUE(LEFT(TRIM($B36),2))))=0,
  "",
  SUMIFS('acorduri de mediu impaduriri'!$C$2:$C$1048576,'acorduri de mediu impaduriri'!$A$2:$A$1048576,$A36,'acorduri de mediu impaduriri'!$D$2:$D$1048576,"respins",'acorduri de mediu impaduriri'!$K$2:$K$1048576,"&lt;="&amp;DATE(VALUE(RIGHT(TRIM($B36),4)),VALUE(MID(TRIM($B36),4,2)),VALUE(LEFT(TRIM($B36),2))))
)</f>
        <v/>
      </c>
      <c r="F36" s="27">
        <f>IF(
  COUNTIFS('acorduri de mediu impaduriri'!$A$2:$A$1048576,$A36,'acorduri de mediu impaduriri'!$D$2:$D$1048576,"aprobat",'acorduri de mediu impaduriri'!$H$2:$H$1048576,"&lt;&gt;")=0,
  "",
  ROUNDUP(AVERAGEIFS('acorduri de mediu impaduriri'!$H$2:$H$1048576,'acorduri de mediu impaduriri'!$A$2:$A$1048576,$A36,'acorduri de mediu impaduriri'!$D$2:$D$1048576,"aprobat",'acorduri de mediu impaduriri'!$H$2:$H$1048576,"&lt;&gt;"),0)
)</f>
        <v>66</v>
      </c>
      <c r="G36" s="27">
        <f>IF(
  COUNTIFS('acorduri de mediu impaduriri'!$A$2:$A$1048576,$A36,'acorduri de mediu impaduriri'!$D$2:$D$1048576,"aprobat",'acorduri de mediu impaduriri'!$H$2:$H$1048576,"&lt;&gt;")=0,
  "",
  ROUNDUP(_xlfn.MINIFS('acorduri de mediu impaduriri'!$H$2:$H$1048576,'acorduri de mediu impaduriri'!$A$2:$A$1048576,$A36,'acorduri de mediu impaduriri'!$D$2:$D$1048576,"aprobat",'acorduri de mediu impaduriri'!$H$2:$H$1048576,"&lt;&gt;"),0)
)</f>
        <v>35</v>
      </c>
      <c r="H36" s="27">
        <f>IF(
  COUNTIFS('acorduri de mediu impaduriri'!$A$2:$A$1048576,$A36,'acorduri de mediu impaduriri'!$D$2:$D$1048576,"aprobat",'acorduri de mediu impaduriri'!$H$2:$H$1048576,"&lt;&gt;")=0,
  "",
  ROUNDUP(_xlfn.MAXIFS('acorduri de mediu impaduriri'!$H$2:$H$1048576,'acorduri de mediu impaduriri'!$A$2:$A$1048576,$A36,'acorduri de mediu impaduriri'!$D$2:$D$1048576,"aprobat",'acorduri de mediu impaduriri'!$H$2:$H$1048576,"&lt;&gt;"),0)
)</f>
        <v>133</v>
      </c>
      <c r="I36" s="28">
        <f>IF(
  COUNTIFS('acorduri de mediu impaduriri'!$A$2:$A$1048576,$A36,'acorduri de mediu impaduriri'!$D$2:$D$1048576,"aprobat",'acorduri de mediu impaduriri'!$J$2:$J$1048576,"&lt;="&amp;DATE(2023,12,31))=0,
  "",
  SUMIFS('acorduri de mediu impaduriri'!$C$2:$C$1048576,'acorduri de mediu impaduriri'!$A$2:$A$1048576,$A36,'acorduri de mediu impaduriri'!$D$2:$D$1048576,"aprobat",'acorduri de mediu impaduriri'!$J$2:$J$1048576,"&lt;="&amp;DATE(2023,12,31))
)</f>
        <v>25.292400000000001</v>
      </c>
      <c r="J36" s="29">
        <f>IF(
  COUNTIFS('acorduri de mediu impaduriri'!$A$2:$A$1048576,$A36,'acorduri de mediu impaduriri'!$I$2:$I$1048576,"&lt;="&amp;DATE(2023,12,31),'acorduri de mediu impaduriri'!$J$2:$J$1048576,"&gt;"&amp;DATE(2023,12,31))
 +COUNTIFS('acorduri de mediu impaduriri'!$A$2:$A$1048576,$A36,'acorduri de mediu impaduriri'!$I$2:$I$1048576,"&lt;="&amp;DATE(2023,12,31),'acorduri de mediu impaduriri'!$K$2:$K$1048576,"&gt;"&amp;DATE(2023,12,31))
 +COUNTIFS('acorduri de mediu impaduriri'!$A$2:$A$1048576,$A36,'acorduri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impaduriri'!$A$2:$A$1048576,$A36,'acorduri de mediu impaduriri'!$I$2:$I$1048576,"&lt;="&amp;DATE(2023,12,31),'acorduri de mediu impaduriri'!$J$2:$J$1048576,"&gt;"&amp;DATE(2023,12,31))
  +SUMIFS('acorduri de mediu impaduriri'!$C$2:$C$1048576,'acorduri de mediu impaduriri'!$A$2:$A$1048576,$A36,'acorduri de mediu impaduriri'!$I$2:$I$1048576,"&lt;="&amp;DATE(2023,12,31),'acorduri de mediu impaduriri'!$K$2:$K$1048576,"&gt;"&amp;DATE(2023,12,31))
  +SUMIFS('acorduri de mediu impaduriri'!$C$2:$C$1048576,'acorduri de mediu impaduriri'!$A$2:$A$1048576,$A36,'acorduri de mediu impaduriri'!$I$2:$I$1048576,"&lt;="&amp;DATE(2023,12,31),'acorduri de mediu impaduriri'!$J$2:$J$1048576,"",'acorduri de mediu impaduriri'!$K$2:$K$1048576,"")
 ))</f>
        <v>4.8920000000000003</v>
      </c>
      <c r="K36" s="28">
        <f>IF(
  COUNTIFS('acorduri de mediu impaduriri'!$A$2:$A$1048576,$A36,'acorduri de mediu impaduriri'!$D$2:$D$1048576,"aprobat",'acorduri de mediu impaduriri'!$J$2:$J$1048576,"&lt;="&amp;DATE(2024,6,30))=0,
  "",
  SUMIFS('acorduri de mediu impaduriri'!$C$2:$C$1048576,'acorduri de mediu impaduriri'!$A$2:$A$1048576,$A36,'acorduri de mediu impaduriri'!$D$2:$D$1048576,"aprobat",'acorduri de mediu impaduriri'!$J$2:$J$1048576,"&lt;="&amp;DATE(2024,6,30))
)</f>
        <v>81.0244</v>
      </c>
      <c r="L36" s="29">
        <f>IF(
  COUNTIFS('acorduri de mediu impaduriri'!$A$2:$A$1048576,$A36,'acorduri de mediu impaduriri'!$I$2:$I$1048576,"&lt;="&amp;DATE(2024,6,30),'acorduri de mediu impaduriri'!$J$2:$J$1048576,"&gt;"&amp;DATE(2024,6,30))
 +COUNTIFS('acorduri de mediu impaduriri'!$A$2:$A$1048576,$A36,'acorduri de mediu impaduriri'!$I$2:$I$1048576,"&lt;="&amp;DATE(2024,6,30),'acorduri de mediu impaduriri'!$K$2:$K$1048576,"&gt;"&amp;DATE(2024,6,30))
 +COUNTIFS('acorduri de mediu impaduriri'!$A$2:$A$1048576,$A36,'acorduri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impaduriri'!$A$2:$A$1048576,$A36,'acorduri de mediu impaduriri'!$I$2:$I$1048576,"&lt;="&amp;DATE(2024,6,30),'acorduri de mediu impaduriri'!$J$2:$J$1048576,"&gt;"&amp;DATE(2024,6,30))
  +SUMIFS('acorduri de mediu impaduriri'!$C$2:$C$1048576,'acorduri de mediu impaduriri'!$A$2:$A$1048576,$A36,'acorduri de mediu impaduriri'!$I$2:$I$1048576,"&lt;="&amp;DATE(2024,6,30),'acorduri de mediu impaduriri'!$K$2:$K$1048576,"&gt;"&amp;DATE(2024,6,30))
  +SUMIFS('acorduri de mediu impaduriri'!$C$2:$C$1048576,'acorduri de mediu impaduriri'!$A$2:$A$1048576,$A36,'acorduri de mediu impaduriri'!$I$2:$I$1048576,"&lt;="&amp;DATE(2024,6,30),'acorduri de mediu impaduriri'!$J$2:$J$1048576,"",'acorduri de mediu impaduriri'!$K$2:$K$1048576,"")
 ))</f>
        <v>25.560000000000002</v>
      </c>
      <c r="M36" s="28">
        <f>IF(
  COUNTIFS('acorduri de mediu impaduriri'!$A$2:$A$1048576,$A36,'acorduri de mediu impaduriri'!$D$2:$D$1048576,"aprobat",'acorduri de mediu impaduriri'!$J$2:$J$1048576,"&lt;="&amp;DATE(2024,12,31))=0,
  "",
  SUMIFS('acorduri de mediu impaduriri'!$C$2:$C$1048576,'acorduri de mediu impaduriri'!$A$2:$A$1048576,$A36,'acorduri de mediu impaduriri'!$D$2:$D$1048576,"aprobat",'acorduri de mediu impaduriri'!$J$2:$J$1048576,"&lt;="&amp;DATE(2024,12,31))
)</f>
        <v>255.31439999999998</v>
      </c>
      <c r="N36" s="29">
        <f>IF(
  COUNTIFS('acorduri de mediu impaduriri'!$A$2:$A$1048576,$A36,'acorduri de mediu impaduriri'!$I$2:$I$1048576,"&lt;="&amp;DATE(2024,12,31),'acorduri de mediu impaduriri'!$J$2:$J$1048576,"&gt;"&amp;DATE(2024,12,31))
 +COUNTIFS('acorduri de mediu impaduriri'!$A$2:$A$1048576,$A36,'acorduri de mediu impaduriri'!$I$2:$I$1048576,"&lt;="&amp;DATE(2024,12,31),'acorduri de mediu impaduriri'!$K$2:$K$1048576,"&gt;"&amp;DATE(2024,12,31))
 +COUNTIFS('acorduri de mediu impaduriri'!$A$2:$A$1048576,$A36,'acorduri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impaduriri'!$A$2:$A$1048576,$A36,'acorduri de mediu impaduriri'!$I$2:$I$1048576,"&lt;="&amp;DATE(2024,12,31),'acorduri de mediu impaduriri'!$J$2:$J$1048576,"&gt;"&amp;DATE(2024,12,31))
  +SUMIFS('acorduri de mediu impaduriri'!$C$2:$C$1048576,'acorduri de mediu impaduriri'!$A$2:$A$1048576,$A36,'acorduri de mediu impaduriri'!$I$2:$I$1048576,"&lt;="&amp;DATE(2024,12,31),'acorduri de mediu impaduriri'!$K$2:$K$1048576,"&gt;"&amp;DATE(2024,12,31))
  +SUMIFS('acorduri de mediu impaduriri'!$C$2:$C$1048576,'acorduri de mediu impaduriri'!$A$2:$A$1048576,$A36,'acorduri de mediu impaduriri'!$I$2:$I$1048576,"&lt;="&amp;DATE(2024,12,31),'acorduri de mediu impaduriri'!$J$2:$J$1048576,"",'acorduri de mediu impaduriri'!$K$2:$K$1048576,"")
 ))</f>
        <v>64.19</v>
      </c>
      <c r="O36" s="28">
        <f>IF(
  COUNTIFS('acorduri de mediu impaduriri'!$A$2:$A$1048576,$A36,'acorduri de mediu impaduriri'!$D$2:$D$1048576,"aprobat",'acorduri de mediu impaduriri'!$J$2:$J$1048576,"&lt;="&amp;DATE(2025,6,30))=0,
  "",
  SUMIFS('acorduri de mediu impaduriri'!$C$2:$C$1048576,'acorduri de mediu impaduriri'!$A$2:$A$1048576,$A36,'acorduri de mediu impaduriri'!$D$2:$D$1048576,"aprobat",'acorduri de mediu impaduriri'!$J$2:$J$1048576,"&lt;="&amp;DATE(2025,6,30))
)</f>
        <v>338.82439999999997</v>
      </c>
      <c r="P36" s="29">
        <f>IF(
  COUNTIFS('acorduri de mediu impaduriri'!$A$2:$A$1048576,$A36,'acorduri de mediu impaduriri'!$I$2:$I$1048576,"&lt;="&amp;DATE(2025,6,30),'acorduri de mediu impaduriri'!$J$2:$J$1048576,"&gt;"&amp;DATE(2025,6,30))
 +COUNTIFS('acorduri de mediu impaduriri'!$A$2:$A$1048576,$A36,'acorduri de mediu impaduriri'!$I$2:$I$1048576,"&lt;="&amp;DATE(2025,6,30),'acorduri de mediu impaduriri'!$K$2:$K$1048576,"&gt;"&amp;DATE(2025,6,30))
 +COUNTIFS('acorduri de mediu impaduriri'!$A$2:$A$1048576,$A36,'acorduri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impaduriri'!$A$2:$A$1048576,$A36,'acorduri de mediu impaduriri'!$I$2:$I$1048576,"&lt;="&amp;DATE(2025,6,30),'acorduri de mediu impaduriri'!$J$2:$J$1048576,"&gt;"&amp;DATE(2025,6,30))
  +SUMIFS('acorduri de mediu impaduriri'!$C$2:$C$1048576,'acorduri de mediu impaduriri'!$A$2:$A$1048576,$A36,'acorduri de mediu impaduriri'!$I$2:$I$1048576,"&lt;="&amp;DATE(2025,6,30),'acorduri de mediu impaduriri'!$K$2:$K$1048576,"&gt;"&amp;DATE(2025,6,30))
  +SUMIFS('acorduri de mediu impaduriri'!$C$2:$C$1048576,'acorduri de mediu impaduriri'!$A$2:$A$1048576,$A36,'acorduri de mediu impaduriri'!$I$2:$I$1048576,"&lt;="&amp;DATE(2025,6,30),'acorduri de mediu impaduriri'!$J$2:$J$1048576,"",'acorduri de mediu impaduriri'!$K$2:$K$1048576,"")
 ))</f>
        <v>11.8</v>
      </c>
      <c r="Q36" s="28">
        <f>IF(
  COUNTIFS('acorduri de mediu impaduriri'!$A$2:$A$1048576,$A36,'acorduri de mediu impaduriri'!$D$2:$D$1048576,"aprobat",'acorduri de mediu impaduriri'!$J$2:$J$1048576,"&lt;="&amp;DATE(2025,8,6))=0,
  "",
  SUMIFS('acorduri de mediu impaduriri'!$C$2:$C$1048576,'acorduri de mediu impaduriri'!$A$2:$A$1048576,$A36,'acorduri de mediu impaduriri'!$D$2:$D$1048576,"aprobat",'acorduri de mediu impaduriri'!$J$2:$J$1048576,"&lt;="&amp;DATE(2025,8,6))
)</f>
        <v>338.82439999999997</v>
      </c>
      <c r="R36" s="29">
        <f>IF(
  COUNTIFS('acorduri de mediu impaduriri'!$A$2:$A$1048576,$A36,'acorduri de mediu impaduriri'!$I$2:$I$1048576,"&lt;="&amp;DATE(2025,8,6),'acorduri de mediu impaduriri'!$J$2:$J$1048576,"&gt;"&amp;DATE(2025,8,6))
 +COUNTIFS('acorduri de mediu impaduriri'!$A$2:$A$1048576,$A36,'acorduri de mediu impaduriri'!$I$2:$I$1048576,"&lt;="&amp;DATE(2025,8,6),'acorduri de mediu impaduriri'!$K$2:$K$1048576,"&gt;"&amp;DATE(2025,8,6))
 +COUNTIFS('acorduri de mediu impaduriri'!$A$2:$A$1048576,$A36,'acorduri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impaduriri'!$A$2:$A$1048576,$A36,'acorduri de mediu impaduriri'!$I$2:$I$1048576,"&lt;="&amp;DATE(2025,8,6),'acorduri de mediu impaduriri'!$J$2:$J$1048576,"&gt;"&amp;DATE(2025,8,6))
  +SUMIFS('acorduri de mediu impaduriri'!$C$2:$C$1048576,'acorduri de mediu impaduriri'!$A$2:$A$1048576,$A36,'acorduri de mediu impaduriri'!$I$2:$I$1048576,"&lt;="&amp;DATE(2025,8,6),'acorduri de mediu impaduriri'!$K$2:$K$1048576,"&gt;"&amp;DATE(2025,8,6))
  +SUMIFS('acorduri de mediu impaduriri'!$C$2:$C$1048576,'acorduri de mediu impaduriri'!$A$2:$A$1048576,$A36,'acorduri de mediu impaduriri'!$I$2:$I$1048576,"&lt;="&amp;DATE(2025,8,6),'acorduri de mediu impaduriri'!$J$2:$J$1048576,"",'acorduri de mediu impaduriri'!$K$2:$K$1048576,"")
 ))</f>
        <v>25.75</v>
      </c>
      <c r="S36" s="42">
        <f>IF(
  COUNTIFS('acorduri de mediu impaduriri'!$A$2:$A$1048576,$A36,'acorduri de mediu impaduriri'!$D$2:$D$1048576,"aprobat",'acorduri de mediu impaduriri'!$J$2:$J$1048576,"&lt;="&amp;DATE(2025,7,30))=0,
  "",
  SUMIFS('acorduri de mediu impaduriri'!$C$2:$C$1048576,'acorduri de mediu impaduriri'!$A$2:$A$1048576,$A36,'acorduri de mediu impaduriri'!$D$2:$D$1048576,"aprobat",'acorduri de mediu impaduriri'!$J$2:$J$1048576,"&lt;="&amp;DATE(2025,7,30))
)</f>
        <v>338.82439999999997</v>
      </c>
    </row>
    <row r="37" spans="1:19" ht="18" customHeight="1" x14ac:dyDescent="0.35">
      <c r="A37" s="24" t="str">
        <f>nomenclatoare!A37</f>
        <v>Teleorman</v>
      </c>
      <c r="B37" s="25" t="s">
        <v>44</v>
      </c>
      <c r="C37" s="26">
        <f>IF(
  COUNTIFS('acorduri de mediu impaduriri'!$A$2:$A$3002,$A37,'acorduri de mediu impaduriri'!$D$2:$D$3002,"aprobat",'acorduri de mediu impaduriri'!$J$2:$J$3002,"&lt;="&amp;DATE(VALUE(RIGHT(TRIM($B37),4)),VALUE(MID(TRIM($B37),4,2)),VALUE(LEFT(TRIM($B37),2))))=0,
  "",
  SUMIFS('acorduri de mediu impaduriri'!$C$2:$C$3002,'acorduri de mediu impaduriri'!$A$2:$A$3002,$A37,'acorduri de mediu impaduriri'!$D$2:$D$3002,"aprobat",'acorduri de mediu impaduriri'!$J$2:$J$3002,"&lt;="&amp;DATE(VALUE(RIGHT(TRIM($B37),4)),VALUE(MID(TRIM($B37),4,2)),VALUE(LEFT(TRIM($B37),2))))
)</f>
        <v>281.86269999999996</v>
      </c>
      <c r="D37" s="26">
        <f>IF(
  COUNTIFS('acorduri de mediu impaduriri'!$A$2:$A$3002,$A37,'acorduri de mediu impaduriri'!$I$2:$I$3002,"&lt;="&amp;DATE(VALUE(RIGHT(TRIM($B37),4)),VALUE(MID(TRIM($B37),4,2)),VALUE(LEFT(TRIM($B37),2))),'acorduri de mediu impaduriri'!$J$2:$J$3002,"&gt;"&amp;DATE(VALUE(RIGHT(TRIM($B37),4)),VALUE(MID(TRIM($B37),4,2)),VALUE(LEFT(TRIM($B37),2))))
 +COUNTIFS('acorduri de mediu impaduriri'!$A$2:$A$3002,$A37,'acorduri de mediu impaduriri'!$I$2:$I$3002,"&lt;="&amp;DATE(VALUE(RIGHT(TRIM($B37),4)),VALUE(MID(TRIM($B37),4,2)),VALUE(LEFT(TRIM($B37),2))),'acorduri de mediu impaduriri'!$K$2:$K$3002,"&gt;"&amp;DATE(VALUE(RIGHT(TRIM($B37),4)),VALUE(MID(TRIM($B37),4,2)),VALUE(LEFT(TRIM($B37),2))))
 +COUNTIFS('acorduri de mediu impaduriri'!$A$2:$A$3002,$A37,'acorduri de mediu impaduriri'!$I$2:$I$3002,"&lt;="&amp;DATE(VALUE(RIGHT(TRIM($B37),4)),VALUE(MID(TRIM($B37),4,2)),VALUE(LEFT(TRIM($B37),2))),'acorduri de mediu impaduriri'!$J$2:$J$3002,"",'acorduri de mediu impaduriri'!$K$2:$K$3002,"")
 =0,
 "",
 MAX(0,
   SUMIFS('acorduri de mediu impaduriri'!$C$2:$C$3002,'acorduri de mediu impaduriri'!$A$2:$A$3002,$A37,'acorduri de mediu impaduriri'!$I$2:$I$3002,"&lt;="&amp;DATE(VALUE(RIGHT(TRIM($B37),4)),VALUE(MID(TRIM($B37),4,2)),VALUE(LEFT(TRIM($B37),2))),'acorduri de mediu impaduriri'!$J$2:$J$3002,"&gt;"&amp;DATE(VALUE(RIGHT(TRIM($B37),4)),VALUE(MID(TRIM($B37),4,2)),VALUE(LEFT(TRIM($B37),2))))
  +SUMIFS('acorduri de mediu impaduriri'!$C$2:$C$3002,'acorduri de mediu impaduriri'!$A$2:$A$3002,$A37,'acorduri de mediu impaduriri'!$I$2:$I$3002,"&lt;="&amp;DATE(VALUE(RIGHT(TRIM($B37),4)),VALUE(MID(TRIM($B37),4,2)),VALUE(LEFT(TRIM($B37),2))),'acorduri de mediu impaduriri'!$K$2:$K$3002,"&gt;"&amp;DATE(VALUE(RIGHT(TRIM($B37),4)),VALUE(MID(TRIM($B37),4,2)),VALUE(LEFT(TRIM($B37),2))))
  +SUMIFS('acorduri de mediu impaduriri'!$C$2:$C$3002,'acorduri de mediu impaduriri'!$A$2:$A$3002,$A37,'acorduri de mediu impaduriri'!$I$2:$I$3002,"&lt;="&amp;DATE(VALUE(RIGHT(TRIM($B37),4)),VALUE(MID(TRIM($B37),4,2)),VALUE(LEFT(TRIM($B37),2))),'acorduri de mediu impaduriri'!$J$2:$J$3002,"",'acorduri de mediu impaduriri'!$K$2:$K$3002,"")
 )
)</f>
        <v>231.95400000000001</v>
      </c>
      <c r="E37" s="26" t="str">
        <f>IF(
  COUNTIFS('acorduri de mediu impaduriri'!$A$2:$A$1048576,$A37,'acorduri de mediu impaduriri'!$D$2:$D$1048576,"respins",'acorduri de mediu impaduriri'!$K$2:$K$1048576,"&lt;="&amp;DATE(VALUE(RIGHT(TRIM($B37),4)),VALUE(MID(TRIM($B37),4,2)),VALUE(LEFT(TRIM($B37),2))))=0,
  "",
  SUMIFS('acorduri de mediu impaduriri'!$C$2:$C$1048576,'acorduri de mediu impaduriri'!$A$2:$A$1048576,$A37,'acorduri de mediu impaduriri'!$D$2:$D$1048576,"respins",'acorduri de mediu impaduriri'!$K$2:$K$1048576,"&lt;="&amp;DATE(VALUE(RIGHT(TRIM($B37),4)),VALUE(MID(TRIM($B37),4,2)),VALUE(LEFT(TRIM($B37),2))))
)</f>
        <v/>
      </c>
      <c r="F37" s="27">
        <f>IF(
  COUNTIFS('acorduri de mediu impaduriri'!$A$2:$A$1048576,$A37,'acorduri de mediu impaduriri'!$D$2:$D$1048576,"aprobat",'acorduri de mediu impaduriri'!$H$2:$H$1048576,"&lt;&gt;")=0,
  "",
  ROUNDUP(AVERAGEIFS('acorduri de mediu impaduriri'!$H$2:$H$1048576,'acorduri de mediu impaduriri'!$A$2:$A$1048576,$A37,'acorduri de mediu impaduriri'!$D$2:$D$1048576,"aprobat",'acorduri de mediu impaduriri'!$H$2:$H$1048576,"&lt;&gt;"),0)
)</f>
        <v>86</v>
      </c>
      <c r="G37" s="27">
        <f>IF(
  COUNTIFS('acorduri de mediu impaduriri'!$A$2:$A$1048576,$A37,'acorduri de mediu impaduriri'!$D$2:$D$1048576,"aprobat",'acorduri de mediu impaduriri'!$H$2:$H$1048576,"&lt;&gt;")=0,
  "",
  ROUNDUP(_xlfn.MINIFS('acorduri de mediu impaduriri'!$H$2:$H$1048576,'acorduri de mediu impaduriri'!$A$2:$A$1048576,$A37,'acorduri de mediu impaduriri'!$D$2:$D$1048576,"aprobat",'acorduri de mediu impaduriri'!$H$2:$H$1048576,"&lt;&gt;"),0)
)</f>
        <v>39</v>
      </c>
      <c r="H37" s="27">
        <f>IF(
  COUNTIFS('acorduri de mediu impaduriri'!$A$2:$A$1048576,$A37,'acorduri de mediu impaduriri'!$D$2:$D$1048576,"aprobat",'acorduri de mediu impaduriri'!$H$2:$H$1048576,"&lt;&gt;")=0,
  "",
  ROUNDUP(_xlfn.MAXIFS('acorduri de mediu impaduriri'!$H$2:$H$1048576,'acorduri de mediu impaduriri'!$A$2:$A$1048576,$A37,'acorduri de mediu impaduriri'!$D$2:$D$1048576,"aprobat",'acorduri de mediu impaduriri'!$H$2:$H$1048576,"&lt;&gt;"),0)
)</f>
        <v>116</v>
      </c>
      <c r="I37" s="28">
        <f>IF(
  COUNTIFS('acorduri de mediu impaduriri'!$A$2:$A$1048576,$A37,'acorduri de mediu impaduriri'!$D$2:$D$1048576,"aprobat",'acorduri de mediu impaduriri'!$J$2:$J$1048576,"&lt;="&amp;DATE(2023,12,31))=0,
  "",
  SUMIFS('acorduri de mediu impaduriri'!$C$2:$C$1048576,'acorduri de mediu impaduriri'!$A$2:$A$1048576,$A37,'acorduri de mediu impaduriri'!$D$2:$D$1048576,"aprobat",'acorduri de mediu impaduriri'!$J$2:$J$1048576,"&lt;="&amp;DATE(2023,12,31))
)</f>
        <v>5.41</v>
      </c>
      <c r="J37" s="29" t="str">
        <f>IF(
  COUNTIFS('acorduri de mediu impaduriri'!$A$2:$A$1048576,$A37,'acorduri de mediu impaduriri'!$I$2:$I$1048576,"&lt;="&amp;DATE(2023,12,31),'acorduri de mediu impaduriri'!$J$2:$J$1048576,"&gt;"&amp;DATE(2023,12,31))
 +COUNTIFS('acorduri de mediu impaduriri'!$A$2:$A$1048576,$A37,'acorduri de mediu impaduriri'!$I$2:$I$1048576,"&lt;="&amp;DATE(2023,12,31),'acorduri de mediu impaduriri'!$K$2:$K$1048576,"&gt;"&amp;DATE(2023,12,31))
 +COUNTIFS('acorduri de mediu impaduriri'!$A$2:$A$1048576,$A37,'acorduri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impaduriri'!$A$2:$A$1048576,$A37,'acorduri de mediu impaduriri'!$I$2:$I$1048576,"&lt;="&amp;DATE(2023,12,31),'acorduri de mediu impaduriri'!$J$2:$J$1048576,"&gt;"&amp;DATE(2023,12,31))
  +SUMIFS('acorduri de mediu impaduriri'!$C$2:$C$1048576,'acorduri de mediu impaduriri'!$A$2:$A$1048576,$A37,'acorduri de mediu impaduriri'!$I$2:$I$1048576,"&lt;="&amp;DATE(2023,12,31),'acorduri de mediu impaduriri'!$K$2:$K$1048576,"&gt;"&amp;DATE(2023,12,31))
  +SUMIFS('acorduri de mediu impaduriri'!$C$2:$C$1048576,'acorduri de mediu impaduriri'!$A$2:$A$1048576,$A37,'acorduri de mediu impaduriri'!$I$2:$I$1048576,"&lt;="&amp;DATE(2023,12,31),'acorduri de mediu impaduriri'!$J$2:$J$1048576,"",'acorduri de mediu impaduriri'!$K$2:$K$1048576,"")
 ))</f>
        <v/>
      </c>
      <c r="K37" s="28">
        <f>IF(
  COUNTIFS('acorduri de mediu impaduriri'!$A$2:$A$1048576,$A37,'acorduri de mediu impaduriri'!$D$2:$D$1048576,"aprobat",'acorduri de mediu impaduriri'!$J$2:$J$1048576,"&lt;="&amp;DATE(2024,6,30))=0,
  "",
  SUMIFS('acorduri de mediu impaduriri'!$C$2:$C$1048576,'acorduri de mediu impaduriri'!$A$2:$A$1048576,$A37,'acorduri de mediu impaduriri'!$D$2:$D$1048576,"aprobat",'acorduri de mediu impaduriri'!$J$2:$J$1048576,"&lt;="&amp;DATE(2024,6,30))
)</f>
        <v>5.41</v>
      </c>
      <c r="L37" s="29">
        <f>IF(
  COUNTIFS('acorduri de mediu impaduriri'!$A$2:$A$1048576,$A37,'acorduri de mediu impaduriri'!$I$2:$I$1048576,"&lt;="&amp;DATE(2024,6,30),'acorduri de mediu impaduriri'!$J$2:$J$1048576,"&gt;"&amp;DATE(2024,6,30))
 +COUNTIFS('acorduri de mediu impaduriri'!$A$2:$A$1048576,$A37,'acorduri de mediu impaduriri'!$I$2:$I$1048576,"&lt;="&amp;DATE(2024,6,30),'acorduri de mediu impaduriri'!$K$2:$K$1048576,"&gt;"&amp;DATE(2024,6,30))
 +COUNTIFS('acorduri de mediu impaduriri'!$A$2:$A$1048576,$A37,'acorduri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impaduriri'!$A$2:$A$1048576,$A37,'acorduri de mediu impaduriri'!$I$2:$I$1048576,"&lt;="&amp;DATE(2024,6,30),'acorduri de mediu impaduriri'!$J$2:$J$1048576,"&gt;"&amp;DATE(2024,6,30))
  +SUMIFS('acorduri de mediu impaduriri'!$C$2:$C$1048576,'acorduri de mediu impaduriri'!$A$2:$A$1048576,$A37,'acorduri de mediu impaduriri'!$I$2:$I$1048576,"&lt;="&amp;DATE(2024,6,30),'acorduri de mediu impaduriri'!$K$2:$K$1048576,"&gt;"&amp;DATE(2024,6,30))
  +SUMIFS('acorduri de mediu impaduriri'!$C$2:$C$1048576,'acorduri de mediu impaduriri'!$A$2:$A$1048576,$A37,'acorduri de mediu impaduriri'!$I$2:$I$1048576,"&lt;="&amp;DATE(2024,6,30),'acorduri de mediu impaduriri'!$J$2:$J$1048576,"",'acorduri de mediu impaduriri'!$K$2:$K$1048576,"")
 ))</f>
        <v>2.04</v>
      </c>
      <c r="M37" s="28">
        <f>IF(
  COUNTIFS('acorduri de mediu impaduriri'!$A$2:$A$1048576,$A37,'acorduri de mediu impaduriri'!$D$2:$D$1048576,"aprobat",'acorduri de mediu impaduriri'!$J$2:$J$1048576,"&lt;="&amp;DATE(2024,12,31))=0,
  "",
  SUMIFS('acorduri de mediu impaduriri'!$C$2:$C$1048576,'acorduri de mediu impaduriri'!$A$2:$A$1048576,$A37,'acorduri de mediu impaduriri'!$D$2:$D$1048576,"aprobat",'acorduri de mediu impaduriri'!$J$2:$J$1048576,"&lt;="&amp;DATE(2024,12,31))
)</f>
        <v>7.45</v>
      </c>
      <c r="N37" s="29">
        <f>IF(
  COUNTIFS('acorduri de mediu impaduriri'!$A$2:$A$1048576,$A37,'acorduri de mediu impaduriri'!$I$2:$I$1048576,"&lt;="&amp;DATE(2024,12,31),'acorduri de mediu impaduriri'!$J$2:$J$1048576,"&gt;"&amp;DATE(2024,12,31))
 +COUNTIFS('acorduri de mediu impaduriri'!$A$2:$A$1048576,$A37,'acorduri de mediu impaduriri'!$I$2:$I$1048576,"&lt;="&amp;DATE(2024,12,31),'acorduri de mediu impaduriri'!$K$2:$K$1048576,"&gt;"&amp;DATE(2024,12,31))
 +COUNTIFS('acorduri de mediu impaduriri'!$A$2:$A$1048576,$A37,'acorduri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impaduriri'!$A$2:$A$1048576,$A37,'acorduri de mediu impaduriri'!$I$2:$I$1048576,"&lt;="&amp;DATE(2024,12,31),'acorduri de mediu impaduriri'!$J$2:$J$1048576,"&gt;"&amp;DATE(2024,12,31))
  +SUMIFS('acorduri de mediu impaduriri'!$C$2:$C$1048576,'acorduri de mediu impaduriri'!$A$2:$A$1048576,$A37,'acorduri de mediu impaduriri'!$I$2:$I$1048576,"&lt;="&amp;DATE(2024,12,31),'acorduri de mediu impaduriri'!$K$2:$K$1048576,"&gt;"&amp;DATE(2024,12,31))
  +SUMIFS('acorduri de mediu impaduriri'!$C$2:$C$1048576,'acorduri de mediu impaduriri'!$A$2:$A$1048576,$A37,'acorduri de mediu impaduriri'!$I$2:$I$1048576,"&lt;="&amp;DATE(2024,12,31),'acorduri de mediu impaduriri'!$J$2:$J$1048576,"",'acorduri de mediu impaduriri'!$K$2:$K$1048576,"")
 ))</f>
        <v>114.57939999999999</v>
      </c>
      <c r="O37" s="28">
        <f>IF(
  COUNTIFS('acorduri de mediu impaduriri'!$A$2:$A$1048576,$A37,'acorduri de mediu impaduriri'!$D$2:$D$1048576,"aprobat",'acorduri de mediu impaduriri'!$J$2:$J$1048576,"&lt;="&amp;DATE(2025,6,30))=0,
  "",
  SUMIFS('acorduri de mediu impaduriri'!$C$2:$C$1048576,'acorduri de mediu impaduriri'!$A$2:$A$1048576,$A37,'acorduri de mediu impaduriri'!$D$2:$D$1048576,"aprobat",'acorduri de mediu impaduriri'!$J$2:$J$1048576,"&lt;="&amp;DATE(2025,6,30))
)</f>
        <v>281.86269999999996</v>
      </c>
      <c r="P37" s="29">
        <f>IF(
  COUNTIFS('acorduri de mediu impaduriri'!$A$2:$A$1048576,$A37,'acorduri de mediu impaduriri'!$I$2:$I$1048576,"&lt;="&amp;DATE(2025,6,30),'acorduri de mediu impaduriri'!$J$2:$J$1048576,"&gt;"&amp;DATE(2025,6,30))
 +COUNTIFS('acorduri de mediu impaduriri'!$A$2:$A$1048576,$A37,'acorduri de mediu impaduriri'!$I$2:$I$1048576,"&lt;="&amp;DATE(2025,6,30),'acorduri de mediu impaduriri'!$K$2:$K$1048576,"&gt;"&amp;DATE(2025,6,30))
 +COUNTIFS('acorduri de mediu impaduriri'!$A$2:$A$1048576,$A37,'acorduri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impaduriri'!$A$2:$A$1048576,$A37,'acorduri de mediu impaduriri'!$I$2:$I$1048576,"&lt;="&amp;DATE(2025,6,30),'acorduri de mediu impaduriri'!$J$2:$J$1048576,"&gt;"&amp;DATE(2025,6,30))
  +SUMIFS('acorduri de mediu impaduriri'!$C$2:$C$1048576,'acorduri de mediu impaduriri'!$A$2:$A$1048576,$A37,'acorduri de mediu impaduriri'!$I$2:$I$1048576,"&lt;="&amp;DATE(2025,6,30),'acorduri de mediu impaduriri'!$K$2:$K$1048576,"&gt;"&amp;DATE(2025,6,30))
  +SUMIFS('acorduri de mediu impaduriri'!$C$2:$C$1048576,'acorduri de mediu impaduriri'!$A$2:$A$1048576,$A37,'acorduri de mediu impaduriri'!$I$2:$I$1048576,"&lt;="&amp;DATE(2025,6,30),'acorduri de mediu impaduriri'!$J$2:$J$1048576,"",'acorduri de mediu impaduriri'!$K$2:$K$1048576,"")
 ))</f>
        <v>99.6511</v>
      </c>
      <c r="Q37" s="28">
        <f>IF(
  COUNTIFS('acorduri de mediu impaduriri'!$A$2:$A$1048576,$A37,'acorduri de mediu impaduriri'!$D$2:$D$1048576,"aprobat",'acorduri de mediu impaduriri'!$J$2:$J$1048576,"&lt;="&amp;DATE(2025,8,6))=0,
  "",
  SUMIFS('acorduri de mediu impaduriri'!$C$2:$C$1048576,'acorduri de mediu impaduriri'!$A$2:$A$1048576,$A37,'acorduri de mediu impaduriri'!$D$2:$D$1048576,"aprobat",'acorduri de mediu impaduriri'!$J$2:$J$1048576,"&lt;="&amp;DATE(2025,8,6))
)</f>
        <v>281.86269999999996</v>
      </c>
      <c r="R37" s="29">
        <f>IF(
  COUNTIFS('acorduri de mediu impaduriri'!$A$2:$A$1048576,$A37,'acorduri de mediu impaduriri'!$I$2:$I$1048576,"&lt;="&amp;DATE(2025,8,6),'acorduri de mediu impaduriri'!$J$2:$J$1048576,"&gt;"&amp;DATE(2025,8,6))
 +COUNTIFS('acorduri de mediu impaduriri'!$A$2:$A$1048576,$A37,'acorduri de mediu impaduriri'!$I$2:$I$1048576,"&lt;="&amp;DATE(2025,8,6),'acorduri de mediu impaduriri'!$K$2:$K$1048576,"&gt;"&amp;DATE(2025,8,6))
 +COUNTIFS('acorduri de mediu impaduriri'!$A$2:$A$1048576,$A37,'acorduri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impaduriri'!$A$2:$A$1048576,$A37,'acorduri de mediu impaduriri'!$I$2:$I$1048576,"&lt;="&amp;DATE(2025,8,6),'acorduri de mediu impaduriri'!$J$2:$J$1048576,"&gt;"&amp;DATE(2025,8,6))
  +SUMIFS('acorduri de mediu impaduriri'!$C$2:$C$1048576,'acorduri de mediu impaduriri'!$A$2:$A$1048576,$A37,'acorduri de mediu impaduriri'!$I$2:$I$1048576,"&lt;="&amp;DATE(2025,8,6),'acorduri de mediu impaduriri'!$K$2:$K$1048576,"&gt;"&amp;DATE(2025,8,6))
  +SUMIFS('acorduri de mediu impaduriri'!$C$2:$C$1048576,'acorduri de mediu impaduriri'!$A$2:$A$1048576,$A37,'acorduri de mediu impaduriri'!$I$2:$I$1048576,"&lt;="&amp;DATE(2025,8,6),'acorduri de mediu impaduriri'!$J$2:$J$1048576,"",'acorduri de mediu impaduriri'!$K$2:$K$1048576,"")
 ))</f>
        <v>164.31270000000001</v>
      </c>
      <c r="S37" s="42">
        <f>IF(
  COUNTIFS('acorduri de mediu impaduriri'!$A$2:$A$1048576,$A37,'acorduri de mediu impaduriri'!$D$2:$D$1048576,"aprobat",'acorduri de mediu impaduriri'!$J$2:$J$1048576,"&lt;="&amp;DATE(2025,7,30))=0,
  "",
  SUMIFS('acorduri de mediu impaduriri'!$C$2:$C$1048576,'acorduri de mediu impaduriri'!$A$2:$A$1048576,$A37,'acorduri de mediu impaduriri'!$D$2:$D$1048576,"aprobat",'acorduri de mediu impaduriri'!$J$2:$J$1048576,"&lt;="&amp;DATE(2025,7,30))
)</f>
        <v>281.86269999999996</v>
      </c>
    </row>
    <row r="38" spans="1:19" ht="18" customHeight="1" x14ac:dyDescent="0.35">
      <c r="A38" s="24" t="str">
        <f>nomenclatoare!A38</f>
        <v>Timiș</v>
      </c>
      <c r="B38" s="25" t="s">
        <v>44</v>
      </c>
      <c r="C38" s="26">
        <f>IF(
  COUNTIFS('acorduri de mediu impaduriri'!$A$2:$A$3002,$A38,'acorduri de mediu impaduriri'!$D$2:$D$3002,"aprobat",'acorduri de mediu impaduriri'!$J$2:$J$3002,"&lt;="&amp;DATE(VALUE(RIGHT(TRIM($B38),4)),VALUE(MID(TRIM($B38),4,2)),VALUE(LEFT(TRIM($B38),2))))=0,
  "",
  SUMIFS('acorduri de mediu impaduriri'!$C$2:$C$3002,'acorduri de mediu impaduriri'!$A$2:$A$3002,$A38,'acorduri de mediu impaduriri'!$D$2:$D$3002,"aprobat",'acorduri de mediu impaduriri'!$J$2:$J$3002,"&lt;="&amp;DATE(VALUE(RIGHT(TRIM($B38),4)),VALUE(MID(TRIM($B38),4,2)),VALUE(LEFT(TRIM($B38),2))))
)</f>
        <v>1817.9786999999994</v>
      </c>
      <c r="D38" s="26">
        <f>IF(
  COUNTIFS('acorduri de mediu impaduriri'!$A$2:$A$3002,$A38,'acorduri de mediu impaduriri'!$I$2:$I$3002,"&lt;="&amp;DATE(VALUE(RIGHT(TRIM($B38),4)),VALUE(MID(TRIM($B38),4,2)),VALUE(LEFT(TRIM($B38),2))),'acorduri de mediu impaduriri'!$J$2:$J$3002,"&gt;"&amp;DATE(VALUE(RIGHT(TRIM($B38),4)),VALUE(MID(TRIM($B38),4,2)),VALUE(LEFT(TRIM($B38),2))))
 +COUNTIFS('acorduri de mediu impaduriri'!$A$2:$A$3002,$A38,'acorduri de mediu impaduriri'!$I$2:$I$3002,"&lt;="&amp;DATE(VALUE(RIGHT(TRIM($B38),4)),VALUE(MID(TRIM($B38),4,2)),VALUE(LEFT(TRIM($B38),2))),'acorduri de mediu impaduriri'!$K$2:$K$3002,"&gt;"&amp;DATE(VALUE(RIGHT(TRIM($B38),4)),VALUE(MID(TRIM($B38),4,2)),VALUE(LEFT(TRIM($B38),2))))
 +COUNTIFS('acorduri de mediu impaduriri'!$A$2:$A$3002,$A38,'acorduri de mediu impaduriri'!$I$2:$I$3002,"&lt;="&amp;DATE(VALUE(RIGHT(TRIM($B38),4)),VALUE(MID(TRIM($B38),4,2)),VALUE(LEFT(TRIM($B38),2))),'acorduri de mediu impaduriri'!$J$2:$J$3002,"",'acorduri de mediu impaduriri'!$K$2:$K$3002,"")
 =0,
 "",
 MAX(0,
   SUMIFS('acorduri de mediu impaduriri'!$C$2:$C$3002,'acorduri de mediu impaduriri'!$A$2:$A$3002,$A38,'acorduri de mediu impaduriri'!$I$2:$I$3002,"&lt;="&amp;DATE(VALUE(RIGHT(TRIM($B38),4)),VALUE(MID(TRIM($B38),4,2)),VALUE(LEFT(TRIM($B38),2))),'acorduri de mediu impaduriri'!$J$2:$J$3002,"&gt;"&amp;DATE(VALUE(RIGHT(TRIM($B38),4)),VALUE(MID(TRIM($B38),4,2)),VALUE(LEFT(TRIM($B38),2))))
  +SUMIFS('acorduri de mediu impaduriri'!$C$2:$C$3002,'acorduri de mediu impaduriri'!$A$2:$A$3002,$A38,'acorduri de mediu impaduriri'!$I$2:$I$3002,"&lt;="&amp;DATE(VALUE(RIGHT(TRIM($B38),4)),VALUE(MID(TRIM($B38),4,2)),VALUE(LEFT(TRIM($B38),2))),'acorduri de mediu impaduriri'!$K$2:$K$3002,"&gt;"&amp;DATE(VALUE(RIGHT(TRIM($B38),4)),VALUE(MID(TRIM($B38),4,2)),VALUE(LEFT(TRIM($B38),2))))
  +SUMIFS('acorduri de mediu impaduriri'!$C$2:$C$3002,'acorduri de mediu impaduriri'!$A$2:$A$3002,$A38,'acorduri de mediu impaduriri'!$I$2:$I$3002,"&lt;="&amp;DATE(VALUE(RIGHT(TRIM($B38),4)),VALUE(MID(TRIM($B38),4,2)),VALUE(LEFT(TRIM($B38),2))),'acorduri de mediu impaduriri'!$J$2:$J$3002,"",'acorduri de mediu impaduriri'!$K$2:$K$3002,"")
 )
)</f>
        <v>863.43000000000006</v>
      </c>
      <c r="E38" s="26" t="str">
        <f>IF(
  COUNTIFS('acorduri de mediu impaduriri'!$A$2:$A$1048576,$A38,'acorduri de mediu impaduriri'!$D$2:$D$1048576,"respins",'acorduri de mediu impaduriri'!$K$2:$K$1048576,"&lt;="&amp;DATE(VALUE(RIGHT(TRIM($B38),4)),VALUE(MID(TRIM($B38),4,2)),VALUE(LEFT(TRIM($B38),2))))=0,
  "",
  SUMIFS('acorduri de mediu impaduriri'!$C$2:$C$1048576,'acorduri de mediu impaduriri'!$A$2:$A$1048576,$A38,'acorduri de mediu impaduriri'!$D$2:$D$1048576,"respins",'acorduri de mediu impaduriri'!$K$2:$K$1048576,"&lt;="&amp;DATE(VALUE(RIGHT(TRIM($B38),4)),VALUE(MID(TRIM($B38),4,2)),VALUE(LEFT(TRIM($B38),2))))
)</f>
        <v/>
      </c>
      <c r="F38" s="27">
        <f>IF(
  COUNTIFS('acorduri de mediu impaduriri'!$A$2:$A$1048576,$A38,'acorduri de mediu impaduriri'!$D$2:$D$1048576,"aprobat",'acorduri de mediu impaduriri'!$H$2:$H$1048576,"&lt;&gt;")=0,
  "",
  ROUNDUP(AVERAGEIFS('acorduri de mediu impaduriri'!$H$2:$H$1048576,'acorduri de mediu impaduriri'!$A$2:$A$1048576,$A38,'acorduri de mediu impaduriri'!$D$2:$D$1048576,"aprobat",'acorduri de mediu impaduriri'!$H$2:$H$1048576,"&lt;&gt;"),0)
)</f>
        <v>128</v>
      </c>
      <c r="G38" s="27">
        <f>IF(
  COUNTIFS('acorduri de mediu impaduriri'!$A$2:$A$1048576,$A38,'acorduri de mediu impaduriri'!$D$2:$D$1048576,"aprobat",'acorduri de mediu impaduriri'!$H$2:$H$1048576,"&lt;&gt;")=0,
  "",
  ROUNDUP(_xlfn.MINIFS('acorduri de mediu impaduriri'!$H$2:$H$1048576,'acorduri de mediu impaduriri'!$A$2:$A$1048576,$A38,'acorduri de mediu impaduriri'!$D$2:$D$1048576,"aprobat",'acorduri de mediu impaduriri'!$H$2:$H$1048576,"&lt;&gt;"),0)
)</f>
        <v>2</v>
      </c>
      <c r="H38" s="27">
        <f>IF(
  COUNTIFS('acorduri de mediu impaduriri'!$A$2:$A$1048576,$A38,'acorduri de mediu impaduriri'!$D$2:$D$1048576,"aprobat",'acorduri de mediu impaduriri'!$H$2:$H$1048576,"&lt;&gt;")=0,
  "",
  ROUNDUP(_xlfn.MAXIFS('acorduri de mediu impaduriri'!$H$2:$H$1048576,'acorduri de mediu impaduriri'!$A$2:$A$1048576,$A38,'acorduri de mediu impaduriri'!$D$2:$D$1048576,"aprobat",'acorduri de mediu impaduriri'!$H$2:$H$1048576,"&lt;&gt;"),0)
)</f>
        <v>384</v>
      </c>
      <c r="I38" s="28">
        <f>IF(
  COUNTIFS('acorduri de mediu impaduriri'!$A$2:$A$1048576,$A38,'acorduri de mediu impaduriri'!$D$2:$D$1048576,"aprobat",'acorduri de mediu impaduriri'!$J$2:$J$1048576,"&lt;="&amp;DATE(2023,12,31))=0,
  "",
  SUMIFS('acorduri de mediu impaduriri'!$C$2:$C$1048576,'acorduri de mediu impaduriri'!$A$2:$A$1048576,$A38,'acorduri de mediu impaduriri'!$D$2:$D$1048576,"aprobat",'acorduri de mediu impaduriri'!$J$2:$J$1048576,"&lt;="&amp;DATE(2023,12,31))
)</f>
        <v>19.303899999999999</v>
      </c>
      <c r="J38" s="29">
        <f>IF(
  COUNTIFS('acorduri de mediu impaduriri'!$A$2:$A$1048576,$A38,'acorduri de mediu impaduriri'!$I$2:$I$1048576,"&lt;="&amp;DATE(2023,12,31),'acorduri de mediu impaduriri'!$J$2:$J$1048576,"&gt;"&amp;DATE(2023,12,31))
 +COUNTIFS('acorduri de mediu impaduriri'!$A$2:$A$1048576,$A38,'acorduri de mediu impaduriri'!$I$2:$I$1048576,"&lt;="&amp;DATE(2023,12,31),'acorduri de mediu impaduriri'!$K$2:$K$1048576,"&gt;"&amp;DATE(2023,12,31))
 +COUNTIFS('acorduri de mediu impaduriri'!$A$2:$A$1048576,$A38,'acorduri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impaduriri'!$A$2:$A$1048576,$A38,'acorduri de mediu impaduriri'!$I$2:$I$1048576,"&lt;="&amp;DATE(2023,12,31),'acorduri de mediu impaduriri'!$J$2:$J$1048576,"&gt;"&amp;DATE(2023,12,31))
  +SUMIFS('acorduri de mediu impaduriri'!$C$2:$C$1048576,'acorduri de mediu impaduriri'!$A$2:$A$1048576,$A38,'acorduri de mediu impaduriri'!$I$2:$I$1048576,"&lt;="&amp;DATE(2023,12,31),'acorduri de mediu impaduriri'!$K$2:$K$1048576,"&gt;"&amp;DATE(2023,12,31))
  +SUMIFS('acorduri de mediu impaduriri'!$C$2:$C$1048576,'acorduri de mediu impaduriri'!$A$2:$A$1048576,$A38,'acorduri de mediu impaduriri'!$I$2:$I$1048576,"&lt;="&amp;DATE(2023,12,31),'acorduri de mediu impaduriri'!$J$2:$J$1048576,"",'acorduri de mediu impaduriri'!$K$2:$K$1048576,"")
 ))</f>
        <v>122.48999999999998</v>
      </c>
      <c r="K38" s="28">
        <f>IF(
  COUNTIFS('acorduri de mediu impaduriri'!$A$2:$A$1048576,$A38,'acorduri de mediu impaduriri'!$D$2:$D$1048576,"aprobat",'acorduri de mediu impaduriri'!$J$2:$J$1048576,"&lt;="&amp;DATE(2024,6,30))=0,
  "",
  SUMIFS('acorduri de mediu impaduriri'!$C$2:$C$1048576,'acorduri de mediu impaduriri'!$A$2:$A$1048576,$A38,'acorduri de mediu impaduriri'!$D$2:$D$1048576,"aprobat",'acorduri de mediu impaduriri'!$J$2:$J$1048576,"&lt;="&amp;DATE(2024,6,30))
)</f>
        <v>206.8039</v>
      </c>
      <c r="L38" s="29">
        <f>IF(
  COUNTIFS('acorduri de mediu impaduriri'!$A$2:$A$1048576,$A38,'acorduri de mediu impaduriri'!$I$2:$I$1048576,"&lt;="&amp;DATE(2024,6,30),'acorduri de mediu impaduriri'!$J$2:$J$1048576,"&gt;"&amp;DATE(2024,6,30))
 +COUNTIFS('acorduri de mediu impaduriri'!$A$2:$A$1048576,$A38,'acorduri de mediu impaduriri'!$I$2:$I$1048576,"&lt;="&amp;DATE(2024,6,30),'acorduri de mediu impaduriri'!$K$2:$K$1048576,"&gt;"&amp;DATE(2024,6,30))
 +COUNTIFS('acorduri de mediu impaduriri'!$A$2:$A$1048576,$A38,'acorduri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impaduriri'!$A$2:$A$1048576,$A38,'acorduri de mediu impaduriri'!$I$2:$I$1048576,"&lt;="&amp;DATE(2024,6,30),'acorduri de mediu impaduriri'!$J$2:$J$1048576,"&gt;"&amp;DATE(2024,6,30))
  +SUMIFS('acorduri de mediu impaduriri'!$C$2:$C$1048576,'acorduri de mediu impaduriri'!$A$2:$A$1048576,$A38,'acorduri de mediu impaduriri'!$I$2:$I$1048576,"&lt;="&amp;DATE(2024,6,30),'acorduri de mediu impaduriri'!$K$2:$K$1048576,"&gt;"&amp;DATE(2024,6,30))
  +SUMIFS('acorduri de mediu impaduriri'!$C$2:$C$1048576,'acorduri de mediu impaduriri'!$A$2:$A$1048576,$A38,'acorduri de mediu impaduriri'!$I$2:$I$1048576,"&lt;="&amp;DATE(2024,6,30),'acorduri de mediu impaduriri'!$J$2:$J$1048576,"",'acorduri de mediu impaduriri'!$K$2:$K$1048576,"")
 ))</f>
        <v>166.53540000000001</v>
      </c>
      <c r="M38" s="28">
        <f>IF(
  COUNTIFS('acorduri de mediu impaduriri'!$A$2:$A$1048576,$A38,'acorduri de mediu impaduriri'!$D$2:$D$1048576,"aprobat",'acorduri de mediu impaduriri'!$J$2:$J$1048576,"&lt;="&amp;DATE(2024,12,31))=0,
  "",
  SUMIFS('acorduri de mediu impaduriri'!$C$2:$C$1048576,'acorduri de mediu impaduriri'!$A$2:$A$1048576,$A38,'acorduri de mediu impaduriri'!$D$2:$D$1048576,"aprobat",'acorduri de mediu impaduriri'!$J$2:$J$1048576,"&lt;="&amp;DATE(2024,12,31))
)</f>
        <v>674.37249999999995</v>
      </c>
      <c r="N38" s="29">
        <f>IF(
  COUNTIFS('acorduri de mediu impaduriri'!$A$2:$A$1048576,$A38,'acorduri de mediu impaduriri'!$I$2:$I$1048576,"&lt;="&amp;DATE(2024,12,31),'acorduri de mediu impaduriri'!$J$2:$J$1048576,"&gt;"&amp;DATE(2024,12,31))
 +COUNTIFS('acorduri de mediu impaduriri'!$A$2:$A$1048576,$A38,'acorduri de mediu impaduriri'!$I$2:$I$1048576,"&lt;="&amp;DATE(2024,12,31),'acorduri de mediu impaduriri'!$K$2:$K$1048576,"&gt;"&amp;DATE(2024,12,31))
 +COUNTIFS('acorduri de mediu impaduriri'!$A$2:$A$1048576,$A38,'acorduri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impaduriri'!$A$2:$A$1048576,$A38,'acorduri de mediu impaduriri'!$I$2:$I$1048576,"&lt;="&amp;DATE(2024,12,31),'acorduri de mediu impaduriri'!$J$2:$J$1048576,"&gt;"&amp;DATE(2024,12,31))
  +SUMIFS('acorduri de mediu impaduriri'!$C$2:$C$1048576,'acorduri de mediu impaduriri'!$A$2:$A$1048576,$A38,'acorduri de mediu impaduriri'!$I$2:$I$1048576,"&lt;="&amp;DATE(2024,12,31),'acorduri de mediu impaduriri'!$K$2:$K$1048576,"&gt;"&amp;DATE(2024,12,31))
  +SUMIFS('acorduri de mediu impaduriri'!$C$2:$C$1048576,'acorduri de mediu impaduriri'!$A$2:$A$1048576,$A38,'acorduri de mediu impaduriri'!$I$2:$I$1048576,"&lt;="&amp;DATE(2024,12,31),'acorduri de mediu impaduriri'!$J$2:$J$1048576,"",'acorduri de mediu impaduriri'!$K$2:$K$1048576,"")
 ))</f>
        <v>511.0145</v>
      </c>
      <c r="O38" s="28">
        <f>IF(
  COUNTIFS('acorduri de mediu impaduriri'!$A$2:$A$1048576,$A38,'acorduri de mediu impaduriri'!$D$2:$D$1048576,"aprobat",'acorduri de mediu impaduriri'!$J$2:$J$1048576,"&lt;="&amp;DATE(2025,6,30))=0,
  "",
  SUMIFS('acorduri de mediu impaduriri'!$C$2:$C$1048576,'acorduri de mediu impaduriri'!$A$2:$A$1048576,$A38,'acorduri de mediu impaduriri'!$D$2:$D$1048576,"aprobat",'acorduri de mediu impaduriri'!$J$2:$J$1048576,"&lt;="&amp;DATE(2025,6,30))
)</f>
        <v>1748.9436999999996</v>
      </c>
      <c r="P38" s="29">
        <f>IF(
  COUNTIFS('acorduri de mediu impaduriri'!$A$2:$A$1048576,$A38,'acorduri de mediu impaduriri'!$I$2:$I$1048576,"&lt;="&amp;DATE(2025,6,30),'acorduri de mediu impaduriri'!$J$2:$J$1048576,"&gt;"&amp;DATE(2025,6,30))
 +COUNTIFS('acorduri de mediu impaduriri'!$A$2:$A$1048576,$A38,'acorduri de mediu impaduriri'!$I$2:$I$1048576,"&lt;="&amp;DATE(2025,6,30),'acorduri de mediu impaduriri'!$K$2:$K$1048576,"&gt;"&amp;DATE(2025,6,30))
 +COUNTIFS('acorduri de mediu impaduriri'!$A$2:$A$1048576,$A38,'acorduri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impaduriri'!$A$2:$A$1048576,$A38,'acorduri de mediu impaduriri'!$I$2:$I$1048576,"&lt;="&amp;DATE(2025,6,30),'acorduri de mediu impaduriri'!$J$2:$J$1048576,"&gt;"&amp;DATE(2025,6,30))
  +SUMIFS('acorduri de mediu impaduriri'!$C$2:$C$1048576,'acorduri de mediu impaduriri'!$A$2:$A$1048576,$A38,'acorduri de mediu impaduriri'!$I$2:$I$1048576,"&lt;="&amp;DATE(2025,6,30),'acorduri de mediu impaduriri'!$K$2:$K$1048576,"&gt;"&amp;DATE(2025,6,30))
  +SUMIFS('acorduri de mediu impaduriri'!$C$2:$C$1048576,'acorduri de mediu impaduriri'!$A$2:$A$1048576,$A38,'acorduri de mediu impaduriri'!$I$2:$I$1048576,"&lt;="&amp;DATE(2025,6,30),'acorduri de mediu impaduriri'!$J$2:$J$1048576,"",'acorduri de mediu impaduriri'!$K$2:$K$1048576,"")
 ))</f>
        <v>507.63509999999997</v>
      </c>
      <c r="Q38" s="28">
        <f>IF(
  COUNTIFS('acorduri de mediu impaduriri'!$A$2:$A$1048576,$A38,'acorduri de mediu impaduriri'!$D$2:$D$1048576,"aprobat",'acorduri de mediu impaduriri'!$J$2:$J$1048576,"&lt;="&amp;DATE(2025,8,6))=0,
  "",
  SUMIFS('acorduri de mediu impaduriri'!$C$2:$C$1048576,'acorduri de mediu impaduriri'!$A$2:$A$1048576,$A38,'acorduri de mediu impaduriri'!$D$2:$D$1048576,"aprobat",'acorduri de mediu impaduriri'!$J$2:$J$1048576,"&lt;="&amp;DATE(2025,8,6))
)</f>
        <v>1796.2780999999993</v>
      </c>
      <c r="R38" s="29">
        <f>IF(
  COUNTIFS('acorduri de mediu impaduriri'!$A$2:$A$1048576,$A38,'acorduri de mediu impaduriri'!$I$2:$I$1048576,"&lt;="&amp;DATE(2025,8,6),'acorduri de mediu impaduriri'!$J$2:$J$1048576,"&gt;"&amp;DATE(2025,8,6))
 +COUNTIFS('acorduri de mediu impaduriri'!$A$2:$A$1048576,$A38,'acorduri de mediu impaduriri'!$I$2:$I$1048576,"&lt;="&amp;DATE(2025,8,6),'acorduri de mediu impaduriri'!$K$2:$K$1048576,"&gt;"&amp;DATE(2025,8,6))
 +COUNTIFS('acorduri de mediu impaduriri'!$A$2:$A$1048576,$A38,'acorduri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impaduriri'!$A$2:$A$1048576,$A38,'acorduri de mediu impaduriri'!$I$2:$I$1048576,"&lt;="&amp;DATE(2025,8,6),'acorduri de mediu impaduriri'!$J$2:$J$1048576,"&gt;"&amp;DATE(2025,8,6))
  +SUMIFS('acorduri de mediu impaduriri'!$C$2:$C$1048576,'acorduri de mediu impaduriri'!$A$2:$A$1048576,$A38,'acorduri de mediu impaduriri'!$I$2:$I$1048576,"&lt;="&amp;DATE(2025,8,6),'acorduri de mediu impaduriri'!$K$2:$K$1048576,"&gt;"&amp;DATE(2025,8,6))
  +SUMIFS('acorduri de mediu impaduriri'!$C$2:$C$1048576,'acorduri de mediu impaduriri'!$A$2:$A$1048576,$A38,'acorduri de mediu impaduriri'!$I$2:$I$1048576,"&lt;="&amp;DATE(2025,8,6),'acorduri de mediu impaduriri'!$J$2:$J$1048576,"",'acorduri de mediu impaduriri'!$K$2:$K$1048576,"")
 ))</f>
        <v>885.13060000000007</v>
      </c>
      <c r="S38" s="42">
        <f>IF(
  COUNTIFS('acorduri de mediu impaduriri'!$A$2:$A$1048576,$A38,'acorduri de mediu impaduriri'!$D$2:$D$1048576,"aprobat",'acorduri de mediu impaduriri'!$J$2:$J$1048576,"&lt;="&amp;DATE(2025,7,30))=0,
  "",
  SUMIFS('acorduri de mediu impaduriri'!$C$2:$C$1048576,'acorduri de mediu impaduriri'!$A$2:$A$1048576,$A38,'acorduri de mediu impaduriri'!$D$2:$D$1048576,"aprobat",'acorduri de mediu impaduriri'!$J$2:$J$1048576,"&lt;="&amp;DATE(2025,7,30))
)</f>
        <v>1792.3736999999994</v>
      </c>
    </row>
    <row r="39" spans="1:19" ht="18" customHeight="1" x14ac:dyDescent="0.35">
      <c r="A39" s="24" t="str">
        <f>nomenclatoare!A39</f>
        <v>Tulcea</v>
      </c>
      <c r="B39" s="25" t="s">
        <v>39</v>
      </c>
      <c r="C39" s="26">
        <f>IF(
  COUNTIFS('acorduri de mediu impaduriri'!$A$2:$A$3002,$A39,'acorduri de mediu impaduriri'!$D$2:$D$3002,"aprobat",'acorduri de mediu impaduriri'!$J$2:$J$3002,"&lt;="&amp;DATE(VALUE(RIGHT(TRIM($B39),4)),VALUE(MID(TRIM($B39),4,2)),VALUE(LEFT(TRIM($B39),2))))=0,
  "",
  SUMIFS('acorduri de mediu impaduriri'!$C$2:$C$3002,'acorduri de mediu impaduriri'!$A$2:$A$3002,$A39,'acorduri de mediu impaduriri'!$D$2:$D$3002,"aprobat",'acorduri de mediu impaduriri'!$J$2:$J$3002,"&lt;="&amp;DATE(VALUE(RIGHT(TRIM($B39),4)),VALUE(MID(TRIM($B39),4,2)),VALUE(LEFT(TRIM($B39),2))))
)</f>
        <v>991.91719999999987</v>
      </c>
      <c r="D39" s="26">
        <f>IF(
  COUNTIFS('acorduri de mediu impaduriri'!$A$2:$A$3002,$A39,'acorduri de mediu impaduriri'!$I$2:$I$3002,"&lt;="&amp;DATE(VALUE(RIGHT(TRIM($B39),4)),VALUE(MID(TRIM($B39),4,2)),VALUE(LEFT(TRIM($B39),2))),'acorduri de mediu impaduriri'!$J$2:$J$3002,"&gt;"&amp;DATE(VALUE(RIGHT(TRIM($B39),4)),VALUE(MID(TRIM($B39),4,2)),VALUE(LEFT(TRIM($B39),2))))
 +COUNTIFS('acorduri de mediu impaduriri'!$A$2:$A$3002,$A39,'acorduri de mediu impaduriri'!$I$2:$I$3002,"&lt;="&amp;DATE(VALUE(RIGHT(TRIM($B39),4)),VALUE(MID(TRIM($B39),4,2)),VALUE(LEFT(TRIM($B39),2))),'acorduri de mediu impaduriri'!$K$2:$K$3002,"&gt;"&amp;DATE(VALUE(RIGHT(TRIM($B39),4)),VALUE(MID(TRIM($B39),4,2)),VALUE(LEFT(TRIM($B39),2))))
 +COUNTIFS('acorduri de mediu impaduriri'!$A$2:$A$3002,$A39,'acorduri de mediu impaduriri'!$I$2:$I$3002,"&lt;="&amp;DATE(VALUE(RIGHT(TRIM($B39),4)),VALUE(MID(TRIM($B39),4,2)),VALUE(LEFT(TRIM($B39),2))),'acorduri de mediu impaduriri'!$J$2:$J$3002,"",'acorduri de mediu impaduriri'!$K$2:$K$3002,"")
 =0,
 "",
 MAX(0,
   SUMIFS('acorduri de mediu impaduriri'!$C$2:$C$3002,'acorduri de mediu impaduriri'!$A$2:$A$3002,$A39,'acorduri de mediu impaduriri'!$I$2:$I$3002,"&lt;="&amp;DATE(VALUE(RIGHT(TRIM($B39),4)),VALUE(MID(TRIM($B39),4,2)),VALUE(LEFT(TRIM($B39),2))),'acorduri de mediu impaduriri'!$J$2:$J$3002,"&gt;"&amp;DATE(VALUE(RIGHT(TRIM($B39),4)),VALUE(MID(TRIM($B39),4,2)),VALUE(LEFT(TRIM($B39),2))))
  +SUMIFS('acorduri de mediu impaduriri'!$C$2:$C$3002,'acorduri de mediu impaduriri'!$A$2:$A$3002,$A39,'acorduri de mediu impaduriri'!$I$2:$I$3002,"&lt;="&amp;DATE(VALUE(RIGHT(TRIM($B39),4)),VALUE(MID(TRIM($B39),4,2)),VALUE(LEFT(TRIM($B39),2))),'acorduri de mediu impaduriri'!$K$2:$K$3002,"&gt;"&amp;DATE(VALUE(RIGHT(TRIM($B39),4)),VALUE(MID(TRIM($B39),4,2)),VALUE(LEFT(TRIM($B39),2))))
  +SUMIFS('acorduri de mediu impaduriri'!$C$2:$C$3002,'acorduri de mediu impaduriri'!$A$2:$A$3002,$A39,'acorduri de mediu impaduriri'!$I$2:$I$3002,"&lt;="&amp;DATE(VALUE(RIGHT(TRIM($B39),4)),VALUE(MID(TRIM($B39),4,2)),VALUE(LEFT(TRIM($B39),2))),'acorduri de mediu impaduriri'!$J$2:$J$3002,"",'acorduri de mediu impaduriri'!$K$2:$K$3002,"")
 )
)</f>
        <v>240.72289999999995</v>
      </c>
      <c r="E39" s="26" t="str">
        <f>IF(
  COUNTIFS('acorduri de mediu impaduriri'!$A$2:$A$1048576,$A39,'acorduri de mediu impaduriri'!$D$2:$D$1048576,"respins",'acorduri de mediu impaduriri'!$K$2:$K$1048576,"&lt;="&amp;DATE(VALUE(RIGHT(TRIM($B39),4)),VALUE(MID(TRIM($B39),4,2)),VALUE(LEFT(TRIM($B39),2))))=0,
  "",
  SUMIFS('acorduri de mediu impaduriri'!$C$2:$C$1048576,'acorduri de mediu impaduriri'!$A$2:$A$1048576,$A39,'acorduri de mediu impaduriri'!$D$2:$D$1048576,"respins",'acorduri de mediu impaduriri'!$K$2:$K$1048576,"&lt;="&amp;DATE(VALUE(RIGHT(TRIM($B39),4)),VALUE(MID(TRIM($B39),4,2)),VALUE(LEFT(TRIM($B39),2))))
)</f>
        <v/>
      </c>
      <c r="F39" s="27">
        <f>IF(
  COUNTIFS('acorduri de mediu impaduriri'!$A$2:$A$1048576,$A39,'acorduri de mediu impaduriri'!$D$2:$D$1048576,"aprobat",'acorduri de mediu impaduriri'!$H$2:$H$1048576,"&lt;&gt;")=0,
  "",
  ROUNDUP(AVERAGEIFS('acorduri de mediu impaduriri'!$H$2:$H$1048576,'acorduri de mediu impaduriri'!$A$2:$A$1048576,$A39,'acorduri de mediu impaduriri'!$D$2:$D$1048576,"aprobat",'acorduri de mediu impaduriri'!$H$2:$H$1048576,"&lt;&gt;"),0)
)</f>
        <v>76</v>
      </c>
      <c r="G39" s="27">
        <f>IF(
  COUNTIFS('acorduri de mediu impaduriri'!$A$2:$A$1048576,$A39,'acorduri de mediu impaduriri'!$D$2:$D$1048576,"aprobat",'acorduri de mediu impaduriri'!$H$2:$H$1048576,"&lt;&gt;")=0,
  "",
  ROUNDUP(_xlfn.MINIFS('acorduri de mediu impaduriri'!$H$2:$H$1048576,'acorduri de mediu impaduriri'!$A$2:$A$1048576,$A39,'acorduri de mediu impaduriri'!$D$2:$D$1048576,"aprobat",'acorduri de mediu impaduriri'!$H$2:$H$1048576,"&lt;&gt;"),0)
)</f>
        <v>34</v>
      </c>
      <c r="H39" s="27">
        <f>IF(
  COUNTIFS('acorduri de mediu impaduriri'!$A$2:$A$1048576,$A39,'acorduri de mediu impaduriri'!$D$2:$D$1048576,"aprobat",'acorduri de mediu impaduriri'!$H$2:$H$1048576,"&lt;&gt;")=0,
  "",
  ROUNDUP(_xlfn.MAXIFS('acorduri de mediu impaduriri'!$H$2:$H$1048576,'acorduri de mediu impaduriri'!$A$2:$A$1048576,$A39,'acorduri de mediu impaduriri'!$D$2:$D$1048576,"aprobat",'acorduri de mediu impaduriri'!$H$2:$H$1048576,"&lt;&gt;"),0)
)</f>
        <v>176</v>
      </c>
      <c r="I39" s="28">
        <f>IF(
  COUNTIFS('acorduri de mediu impaduriri'!$A$2:$A$1048576,$A39,'acorduri de mediu impaduriri'!$D$2:$D$1048576,"aprobat",'acorduri de mediu impaduriri'!$J$2:$J$1048576,"&lt;="&amp;DATE(2023,12,31))=0,
  "",
  SUMIFS('acorduri de mediu impaduriri'!$C$2:$C$1048576,'acorduri de mediu impaduriri'!$A$2:$A$1048576,$A39,'acorduri de mediu impaduriri'!$D$2:$D$1048576,"aprobat",'acorduri de mediu impaduriri'!$J$2:$J$1048576,"&lt;="&amp;DATE(2023,12,31))
)</f>
        <v>36.335000000000001</v>
      </c>
      <c r="J39" s="29">
        <f>IF(
  COUNTIFS('acorduri de mediu impaduriri'!$A$2:$A$1048576,$A39,'acorduri de mediu impaduriri'!$I$2:$I$1048576,"&lt;="&amp;DATE(2023,12,31),'acorduri de mediu impaduriri'!$J$2:$J$1048576,"&gt;"&amp;DATE(2023,12,31))
 +COUNTIFS('acorduri de mediu impaduriri'!$A$2:$A$1048576,$A39,'acorduri de mediu impaduriri'!$I$2:$I$1048576,"&lt;="&amp;DATE(2023,12,31),'acorduri de mediu impaduriri'!$K$2:$K$1048576,"&gt;"&amp;DATE(2023,12,31))
 +COUNTIFS('acorduri de mediu impaduriri'!$A$2:$A$1048576,$A39,'acorduri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impaduriri'!$A$2:$A$1048576,$A39,'acorduri de mediu impaduriri'!$I$2:$I$1048576,"&lt;="&amp;DATE(2023,12,31),'acorduri de mediu impaduriri'!$J$2:$J$1048576,"&gt;"&amp;DATE(2023,12,31))
  +SUMIFS('acorduri de mediu impaduriri'!$C$2:$C$1048576,'acorduri de mediu impaduriri'!$A$2:$A$1048576,$A39,'acorduri de mediu impaduriri'!$I$2:$I$1048576,"&lt;="&amp;DATE(2023,12,31),'acorduri de mediu impaduriri'!$K$2:$K$1048576,"&gt;"&amp;DATE(2023,12,31))
  +SUMIFS('acorduri de mediu impaduriri'!$C$2:$C$1048576,'acorduri de mediu impaduriri'!$A$2:$A$1048576,$A39,'acorduri de mediu impaduriri'!$I$2:$I$1048576,"&lt;="&amp;DATE(2023,12,31),'acorduri de mediu impaduriri'!$J$2:$J$1048576,"",'acorduri de mediu impaduriri'!$K$2:$K$1048576,"")
 ))</f>
        <v>17.66</v>
      </c>
      <c r="K39" s="28">
        <f>IF(
  COUNTIFS('acorduri de mediu impaduriri'!$A$2:$A$1048576,$A39,'acorduri de mediu impaduriri'!$D$2:$D$1048576,"aprobat",'acorduri de mediu impaduriri'!$J$2:$J$1048576,"&lt;="&amp;DATE(2024,6,30))=0,
  "",
  SUMIFS('acorduri de mediu impaduriri'!$C$2:$C$1048576,'acorduri de mediu impaduriri'!$A$2:$A$1048576,$A39,'acorduri de mediu impaduriri'!$D$2:$D$1048576,"aprobat",'acorduri de mediu impaduriri'!$J$2:$J$1048576,"&lt;="&amp;DATE(2024,6,30))
)</f>
        <v>58.155000000000001</v>
      </c>
      <c r="L39" s="29">
        <f>IF(
  COUNTIFS('acorduri de mediu impaduriri'!$A$2:$A$1048576,$A39,'acorduri de mediu impaduriri'!$I$2:$I$1048576,"&lt;="&amp;DATE(2024,6,30),'acorduri de mediu impaduriri'!$J$2:$J$1048576,"&gt;"&amp;DATE(2024,6,30))
 +COUNTIFS('acorduri de mediu impaduriri'!$A$2:$A$1048576,$A39,'acorduri de mediu impaduriri'!$I$2:$I$1048576,"&lt;="&amp;DATE(2024,6,30),'acorduri de mediu impaduriri'!$K$2:$K$1048576,"&gt;"&amp;DATE(2024,6,30))
 +COUNTIFS('acorduri de mediu impaduriri'!$A$2:$A$1048576,$A39,'acorduri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impaduriri'!$A$2:$A$1048576,$A39,'acorduri de mediu impaduriri'!$I$2:$I$1048576,"&lt;="&amp;DATE(2024,6,30),'acorduri de mediu impaduriri'!$J$2:$J$1048576,"&gt;"&amp;DATE(2024,6,30))
  +SUMIFS('acorduri de mediu impaduriri'!$C$2:$C$1048576,'acorduri de mediu impaduriri'!$A$2:$A$1048576,$A39,'acorduri de mediu impaduriri'!$I$2:$I$1048576,"&lt;="&amp;DATE(2024,6,30),'acorduri de mediu impaduriri'!$K$2:$K$1048576,"&gt;"&amp;DATE(2024,6,30))
  +SUMIFS('acorduri de mediu impaduriri'!$C$2:$C$1048576,'acorduri de mediu impaduriri'!$A$2:$A$1048576,$A39,'acorduri de mediu impaduriri'!$I$2:$I$1048576,"&lt;="&amp;DATE(2024,6,30),'acorduri de mediu impaduriri'!$J$2:$J$1048576,"",'acorduri de mediu impaduriri'!$K$2:$K$1048576,"")
 ))</f>
        <v>98.81389999999999</v>
      </c>
      <c r="M39" s="28">
        <f>IF(
  COUNTIFS('acorduri de mediu impaduriri'!$A$2:$A$1048576,$A39,'acorduri de mediu impaduriri'!$D$2:$D$1048576,"aprobat",'acorduri de mediu impaduriri'!$J$2:$J$1048576,"&lt;="&amp;DATE(2024,12,31))=0,
  "",
  SUMIFS('acorduri de mediu impaduriri'!$C$2:$C$1048576,'acorduri de mediu impaduriri'!$A$2:$A$1048576,$A39,'acorduri de mediu impaduriri'!$D$2:$D$1048576,"aprobat",'acorduri de mediu impaduriri'!$J$2:$J$1048576,"&lt;="&amp;DATE(2024,12,31))
)</f>
        <v>214.85510000000002</v>
      </c>
      <c r="N39" s="29">
        <f>IF(
  COUNTIFS('acorduri de mediu impaduriri'!$A$2:$A$1048576,$A39,'acorduri de mediu impaduriri'!$I$2:$I$1048576,"&lt;="&amp;DATE(2024,12,31),'acorduri de mediu impaduriri'!$J$2:$J$1048576,"&gt;"&amp;DATE(2024,12,31))
 +COUNTIFS('acorduri de mediu impaduriri'!$A$2:$A$1048576,$A39,'acorduri de mediu impaduriri'!$I$2:$I$1048576,"&lt;="&amp;DATE(2024,12,31),'acorduri de mediu impaduriri'!$K$2:$K$1048576,"&gt;"&amp;DATE(2024,12,31))
 +COUNTIFS('acorduri de mediu impaduriri'!$A$2:$A$1048576,$A39,'acorduri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impaduriri'!$A$2:$A$1048576,$A39,'acorduri de mediu impaduriri'!$I$2:$I$1048576,"&lt;="&amp;DATE(2024,12,31),'acorduri de mediu impaduriri'!$J$2:$J$1048576,"&gt;"&amp;DATE(2024,12,31))
  +SUMIFS('acorduri de mediu impaduriri'!$C$2:$C$1048576,'acorduri de mediu impaduriri'!$A$2:$A$1048576,$A39,'acorduri de mediu impaduriri'!$I$2:$I$1048576,"&lt;="&amp;DATE(2024,12,31),'acorduri de mediu impaduriri'!$K$2:$K$1048576,"&gt;"&amp;DATE(2024,12,31))
  +SUMIFS('acorduri de mediu impaduriri'!$C$2:$C$1048576,'acorduri de mediu impaduriri'!$A$2:$A$1048576,$A39,'acorduri de mediu impaduriri'!$I$2:$I$1048576,"&lt;="&amp;DATE(2024,12,31),'acorduri de mediu impaduriri'!$J$2:$J$1048576,"",'acorduri de mediu impaduriri'!$K$2:$K$1048576,"")
 ))</f>
        <v>49.418599999999998</v>
      </c>
      <c r="O39" s="28">
        <f>IF(
  COUNTIFS('acorduri de mediu impaduriri'!$A$2:$A$1048576,$A39,'acorduri de mediu impaduriri'!$D$2:$D$1048576,"aprobat",'acorduri de mediu impaduriri'!$J$2:$J$1048576,"&lt;="&amp;DATE(2025,6,30))=0,
  "",
  SUMIFS('acorduri de mediu impaduriri'!$C$2:$C$1048576,'acorduri de mediu impaduriri'!$A$2:$A$1048576,$A39,'acorduri de mediu impaduriri'!$D$2:$D$1048576,"aprobat",'acorduri de mediu impaduriri'!$J$2:$J$1048576,"&lt;="&amp;DATE(2025,6,30))
)</f>
        <v>864.23189999999977</v>
      </c>
      <c r="P39" s="29">
        <f>IF(
  COUNTIFS('acorduri de mediu impaduriri'!$A$2:$A$1048576,$A39,'acorduri de mediu impaduriri'!$I$2:$I$1048576,"&lt;="&amp;DATE(2025,6,30),'acorduri de mediu impaduriri'!$J$2:$J$1048576,"&gt;"&amp;DATE(2025,6,30))
 +COUNTIFS('acorduri de mediu impaduriri'!$A$2:$A$1048576,$A39,'acorduri de mediu impaduriri'!$I$2:$I$1048576,"&lt;="&amp;DATE(2025,6,30),'acorduri de mediu impaduriri'!$K$2:$K$1048576,"&gt;"&amp;DATE(2025,6,30))
 +COUNTIFS('acorduri de mediu impaduriri'!$A$2:$A$1048576,$A39,'acorduri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impaduriri'!$A$2:$A$1048576,$A39,'acorduri de mediu impaduriri'!$I$2:$I$1048576,"&lt;="&amp;DATE(2025,6,30),'acorduri de mediu impaduriri'!$J$2:$J$1048576,"&gt;"&amp;DATE(2025,6,30))
  +SUMIFS('acorduri de mediu impaduriri'!$C$2:$C$1048576,'acorduri de mediu impaduriri'!$A$2:$A$1048576,$A39,'acorduri de mediu impaduriri'!$I$2:$I$1048576,"&lt;="&amp;DATE(2025,6,30),'acorduri de mediu impaduriri'!$K$2:$K$1048576,"&gt;"&amp;DATE(2025,6,30))
  +SUMIFS('acorduri de mediu impaduriri'!$C$2:$C$1048576,'acorduri de mediu impaduriri'!$A$2:$A$1048576,$A39,'acorduri de mediu impaduriri'!$I$2:$I$1048576,"&lt;="&amp;DATE(2025,6,30),'acorduri de mediu impaduriri'!$J$2:$J$1048576,"",'acorduri de mediu impaduriri'!$K$2:$K$1048576,"")
 ))</f>
        <v>308.58519999999999</v>
      </c>
      <c r="Q39" s="28">
        <f>IF(
  COUNTIFS('acorduri de mediu impaduriri'!$A$2:$A$1048576,$A39,'acorduri de mediu impaduriri'!$D$2:$D$1048576,"aprobat",'acorduri de mediu impaduriri'!$J$2:$J$1048576,"&lt;="&amp;DATE(2025,8,6))=0,
  "",
  SUMIFS('acorduri de mediu impaduriri'!$C$2:$C$1048576,'acorduri de mediu impaduriri'!$A$2:$A$1048576,$A39,'acorduri de mediu impaduriri'!$D$2:$D$1048576,"aprobat",'acorduri de mediu impaduriri'!$J$2:$J$1048576,"&lt;="&amp;DATE(2025,8,6))
)</f>
        <v>991.91719999999987</v>
      </c>
      <c r="R39" s="29">
        <f>IF(
  COUNTIFS('acorduri de mediu impaduriri'!$A$2:$A$1048576,$A39,'acorduri de mediu impaduriri'!$I$2:$I$1048576,"&lt;="&amp;DATE(2025,8,6),'acorduri de mediu impaduriri'!$J$2:$J$1048576,"&gt;"&amp;DATE(2025,8,6))
 +COUNTIFS('acorduri de mediu impaduriri'!$A$2:$A$1048576,$A39,'acorduri de mediu impaduriri'!$I$2:$I$1048576,"&lt;="&amp;DATE(2025,8,6),'acorduri de mediu impaduriri'!$K$2:$K$1048576,"&gt;"&amp;DATE(2025,8,6))
 +COUNTIFS('acorduri de mediu impaduriri'!$A$2:$A$1048576,$A39,'acorduri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impaduriri'!$A$2:$A$1048576,$A39,'acorduri de mediu impaduriri'!$I$2:$I$1048576,"&lt;="&amp;DATE(2025,8,6),'acorduri de mediu impaduriri'!$J$2:$J$1048576,"&gt;"&amp;DATE(2025,8,6))
  +SUMIFS('acorduri de mediu impaduriri'!$C$2:$C$1048576,'acorduri de mediu impaduriri'!$A$2:$A$1048576,$A39,'acorduri de mediu impaduriri'!$I$2:$I$1048576,"&lt;="&amp;DATE(2025,8,6),'acorduri de mediu impaduriri'!$K$2:$K$1048576,"&gt;"&amp;DATE(2025,8,6))
  +SUMIFS('acorduri de mediu impaduriri'!$C$2:$C$1048576,'acorduri de mediu impaduriri'!$A$2:$A$1048576,$A39,'acorduri de mediu impaduriri'!$I$2:$I$1048576,"&lt;="&amp;DATE(2025,8,6),'acorduri de mediu impaduriri'!$J$2:$J$1048576,"",'acorduri de mediu impaduriri'!$K$2:$K$1048576,"")
 ))</f>
        <v>240.72289999999995</v>
      </c>
      <c r="S39" s="42">
        <f>IF(
  COUNTIFS('acorduri de mediu impaduriri'!$A$2:$A$1048576,$A39,'acorduri de mediu impaduriri'!$D$2:$D$1048576,"aprobat",'acorduri de mediu impaduriri'!$J$2:$J$1048576,"&lt;="&amp;DATE(2025,7,30))=0,
  "",
  SUMIFS('acorduri de mediu impaduriri'!$C$2:$C$1048576,'acorduri de mediu impaduriri'!$A$2:$A$1048576,$A39,'acorduri de mediu impaduriri'!$D$2:$D$1048576,"aprobat",'acorduri de mediu impaduriri'!$J$2:$J$1048576,"&lt;="&amp;DATE(2025,7,30))
)</f>
        <v>989.20719999999983</v>
      </c>
    </row>
    <row r="40" spans="1:19" ht="18" customHeight="1" x14ac:dyDescent="0.35">
      <c r="A40" s="24" t="str">
        <f>nomenclatoare!A40</f>
        <v>Vaslui</v>
      </c>
      <c r="B40" s="25" t="s">
        <v>40</v>
      </c>
      <c r="C40" s="26">
        <f>IF(
  COUNTIFS('acorduri de mediu impaduriri'!$A$2:$A$3002,$A40,'acorduri de mediu impaduriri'!$D$2:$D$3002,"aprobat",'acorduri de mediu impaduriri'!$J$2:$J$3002,"&lt;="&amp;DATE(VALUE(RIGHT(TRIM($B40),4)),VALUE(MID(TRIM($B40),4,2)),VALUE(LEFT(TRIM($B40),2))))=0,
  "",
  SUMIFS('acorduri de mediu impaduriri'!$C$2:$C$3002,'acorduri de mediu impaduriri'!$A$2:$A$3002,$A40,'acorduri de mediu impaduriri'!$D$2:$D$3002,"aprobat",'acorduri de mediu impaduriri'!$J$2:$J$3002,"&lt;="&amp;DATE(VALUE(RIGHT(TRIM($B40),4)),VALUE(MID(TRIM($B40),4,2)),VALUE(LEFT(TRIM($B40),2))))
)</f>
        <v>1832.5105299999998</v>
      </c>
      <c r="D40" s="26" t="str">
        <f>IF(
  COUNTIFS('acorduri de mediu impaduriri'!$A$2:$A$3002,$A40,'acorduri de mediu impaduriri'!$I$2:$I$3002,"&lt;="&amp;DATE(VALUE(RIGHT(TRIM($B40),4)),VALUE(MID(TRIM($B40),4,2)),VALUE(LEFT(TRIM($B40),2))),'acorduri de mediu impaduriri'!$J$2:$J$3002,"&gt;"&amp;DATE(VALUE(RIGHT(TRIM($B40),4)),VALUE(MID(TRIM($B40),4,2)),VALUE(LEFT(TRIM($B40),2))))
 +COUNTIFS('acorduri de mediu impaduriri'!$A$2:$A$3002,$A40,'acorduri de mediu impaduriri'!$I$2:$I$3002,"&lt;="&amp;DATE(VALUE(RIGHT(TRIM($B40),4)),VALUE(MID(TRIM($B40),4,2)),VALUE(LEFT(TRIM($B40),2))),'acorduri de mediu impaduriri'!$K$2:$K$3002,"&gt;"&amp;DATE(VALUE(RIGHT(TRIM($B40),4)),VALUE(MID(TRIM($B40),4,2)),VALUE(LEFT(TRIM($B40),2))))
 +COUNTIFS('acorduri de mediu impaduriri'!$A$2:$A$3002,$A40,'acorduri de mediu impaduriri'!$I$2:$I$3002,"&lt;="&amp;DATE(VALUE(RIGHT(TRIM($B40),4)),VALUE(MID(TRIM($B40),4,2)),VALUE(LEFT(TRIM($B40),2))),'acorduri de mediu impaduriri'!$J$2:$J$3002,"",'acorduri de mediu impaduriri'!$K$2:$K$3002,"")
 =0,
 "",
 MAX(0,
   SUMIFS('acorduri de mediu impaduriri'!$C$2:$C$3002,'acorduri de mediu impaduriri'!$A$2:$A$3002,$A40,'acorduri de mediu impaduriri'!$I$2:$I$3002,"&lt;="&amp;DATE(VALUE(RIGHT(TRIM($B40),4)),VALUE(MID(TRIM($B40),4,2)),VALUE(LEFT(TRIM($B40),2))),'acorduri de mediu impaduriri'!$J$2:$J$3002,"&gt;"&amp;DATE(VALUE(RIGHT(TRIM($B40),4)),VALUE(MID(TRIM($B40),4,2)),VALUE(LEFT(TRIM($B40),2))))
  +SUMIFS('acorduri de mediu impaduriri'!$C$2:$C$3002,'acorduri de mediu impaduriri'!$A$2:$A$3002,$A40,'acorduri de mediu impaduriri'!$I$2:$I$3002,"&lt;="&amp;DATE(VALUE(RIGHT(TRIM($B40),4)),VALUE(MID(TRIM($B40),4,2)),VALUE(LEFT(TRIM($B40),2))),'acorduri de mediu impaduriri'!$K$2:$K$3002,"&gt;"&amp;DATE(VALUE(RIGHT(TRIM($B40),4)),VALUE(MID(TRIM($B40),4,2)),VALUE(LEFT(TRIM($B40),2))))
  +SUMIFS('acorduri de mediu impaduriri'!$C$2:$C$3002,'acorduri de mediu impaduriri'!$A$2:$A$3002,$A40,'acorduri de mediu impaduriri'!$I$2:$I$3002,"&lt;="&amp;DATE(VALUE(RIGHT(TRIM($B40),4)),VALUE(MID(TRIM($B40),4,2)),VALUE(LEFT(TRIM($B40),2))),'acorduri de mediu impaduriri'!$J$2:$J$3002,"",'acorduri de mediu impaduriri'!$K$2:$K$3002,"")
 )
)</f>
        <v/>
      </c>
      <c r="E40" s="26" t="str">
        <f>IF(
  COUNTIFS('acorduri de mediu impaduriri'!$A$2:$A$1048576,$A40,'acorduri de mediu impaduriri'!$D$2:$D$1048576,"respins",'acorduri de mediu impaduriri'!$K$2:$K$1048576,"&lt;="&amp;DATE(VALUE(RIGHT(TRIM($B40),4)),VALUE(MID(TRIM($B40),4,2)),VALUE(LEFT(TRIM($B40),2))))=0,
  "",
  SUMIFS('acorduri de mediu impaduriri'!$C$2:$C$1048576,'acorduri de mediu impaduriri'!$A$2:$A$1048576,$A40,'acorduri de mediu impaduriri'!$D$2:$D$1048576,"respins",'acorduri de mediu impaduriri'!$K$2:$K$1048576,"&lt;="&amp;DATE(VALUE(RIGHT(TRIM($B40),4)),VALUE(MID(TRIM($B40),4,2)),VALUE(LEFT(TRIM($B40),2))))
)</f>
        <v/>
      </c>
      <c r="F40" s="27">
        <f>IF(
  COUNTIFS('acorduri de mediu impaduriri'!$A$2:$A$1048576,$A40,'acorduri de mediu impaduriri'!$D$2:$D$1048576,"aprobat",'acorduri de mediu impaduriri'!$H$2:$H$1048576,"&lt;&gt;")=0,
  "",
  ROUNDUP(AVERAGEIFS('acorduri de mediu impaduriri'!$H$2:$H$1048576,'acorduri de mediu impaduriri'!$A$2:$A$1048576,$A40,'acorduri de mediu impaduriri'!$D$2:$D$1048576,"aprobat",'acorduri de mediu impaduriri'!$H$2:$H$1048576,"&lt;&gt;"),0)
)</f>
        <v>80</v>
      </c>
      <c r="G40" s="27">
        <f>IF(
  COUNTIFS('acorduri de mediu impaduriri'!$A$2:$A$1048576,$A40,'acorduri de mediu impaduriri'!$D$2:$D$1048576,"aprobat",'acorduri de mediu impaduriri'!$H$2:$H$1048576,"&lt;&gt;")=0,
  "",
  ROUNDUP(_xlfn.MINIFS('acorduri de mediu impaduriri'!$H$2:$H$1048576,'acorduri de mediu impaduriri'!$A$2:$A$1048576,$A40,'acorduri de mediu impaduriri'!$D$2:$D$1048576,"aprobat",'acorduri de mediu impaduriri'!$H$2:$H$1048576,"&lt;&gt;"),0)
)</f>
        <v>0</v>
      </c>
      <c r="H40" s="27">
        <f>IF(
  COUNTIFS('acorduri de mediu impaduriri'!$A$2:$A$1048576,$A40,'acorduri de mediu impaduriri'!$D$2:$D$1048576,"aprobat",'acorduri de mediu impaduriri'!$H$2:$H$1048576,"&lt;&gt;")=0,
  "",
  ROUNDUP(_xlfn.MAXIFS('acorduri de mediu impaduriri'!$H$2:$H$1048576,'acorduri de mediu impaduriri'!$A$2:$A$1048576,$A40,'acorduri de mediu impaduriri'!$D$2:$D$1048576,"aprobat",'acorduri de mediu impaduriri'!$H$2:$H$1048576,"&lt;&gt;"),0)
)</f>
        <v>704</v>
      </c>
      <c r="I40" s="28">
        <f>IF(
  COUNTIFS('acorduri de mediu impaduriri'!$A$2:$A$1048576,$A40,'acorduri de mediu impaduriri'!$D$2:$D$1048576,"aprobat",'acorduri de mediu impaduriri'!$J$2:$J$1048576,"&lt;="&amp;DATE(2023,12,31))=0,
  "",
  SUMIFS('acorduri de mediu impaduriri'!$C$2:$C$1048576,'acorduri de mediu impaduriri'!$A$2:$A$1048576,$A40,'acorduri de mediu impaduriri'!$D$2:$D$1048576,"aprobat",'acorduri de mediu impaduriri'!$J$2:$J$1048576,"&lt;="&amp;DATE(2023,12,31))
)</f>
        <v>213.90109999999999</v>
      </c>
      <c r="J40" s="29">
        <f>IF(
  COUNTIFS('acorduri de mediu impaduriri'!$A$2:$A$1048576,$A40,'acorduri de mediu impaduriri'!$I$2:$I$1048576,"&lt;="&amp;DATE(2023,12,31),'acorduri de mediu impaduriri'!$J$2:$J$1048576,"&gt;"&amp;DATE(2023,12,31))
 +COUNTIFS('acorduri de mediu impaduriri'!$A$2:$A$1048576,$A40,'acorduri de mediu impaduriri'!$I$2:$I$1048576,"&lt;="&amp;DATE(2023,12,31),'acorduri de mediu impaduriri'!$K$2:$K$1048576,"&gt;"&amp;DATE(2023,12,31))
 +COUNTIFS('acorduri de mediu impaduriri'!$A$2:$A$1048576,$A40,'acorduri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impaduriri'!$A$2:$A$1048576,$A40,'acorduri de mediu impaduriri'!$I$2:$I$1048576,"&lt;="&amp;DATE(2023,12,31),'acorduri de mediu impaduriri'!$J$2:$J$1048576,"&gt;"&amp;DATE(2023,12,31))
  +SUMIFS('acorduri de mediu impaduriri'!$C$2:$C$1048576,'acorduri de mediu impaduriri'!$A$2:$A$1048576,$A40,'acorduri de mediu impaduriri'!$I$2:$I$1048576,"&lt;="&amp;DATE(2023,12,31),'acorduri de mediu impaduriri'!$K$2:$K$1048576,"&gt;"&amp;DATE(2023,12,31))
  +SUMIFS('acorduri de mediu impaduriri'!$C$2:$C$1048576,'acorduri de mediu impaduriri'!$A$2:$A$1048576,$A40,'acorduri de mediu impaduriri'!$I$2:$I$1048576,"&lt;="&amp;DATE(2023,12,31),'acorduri de mediu impaduriri'!$J$2:$J$1048576,"",'acorduri de mediu impaduriri'!$K$2:$K$1048576,"")
 ))</f>
        <v>77.328029999999998</v>
      </c>
      <c r="K40" s="28">
        <f>IF(
  COUNTIFS('acorduri de mediu impaduriri'!$A$2:$A$1048576,$A40,'acorduri de mediu impaduriri'!$D$2:$D$1048576,"aprobat",'acorduri de mediu impaduriri'!$J$2:$J$1048576,"&lt;="&amp;DATE(2024,6,30))=0,
  "",
  SUMIFS('acorduri de mediu impaduriri'!$C$2:$C$1048576,'acorduri de mediu impaduriri'!$A$2:$A$1048576,$A40,'acorduri de mediu impaduriri'!$D$2:$D$1048576,"aprobat",'acorduri de mediu impaduriri'!$J$2:$J$1048576,"&lt;="&amp;DATE(2024,6,30))
)</f>
        <v>325.54772999999994</v>
      </c>
      <c r="L40" s="29">
        <f>IF(
  COUNTIFS('acorduri de mediu impaduriri'!$A$2:$A$1048576,$A40,'acorduri de mediu impaduriri'!$I$2:$I$1048576,"&lt;="&amp;DATE(2024,6,30),'acorduri de mediu impaduriri'!$J$2:$J$1048576,"&gt;"&amp;DATE(2024,6,30))
 +COUNTIFS('acorduri de mediu impaduriri'!$A$2:$A$1048576,$A40,'acorduri de mediu impaduriri'!$I$2:$I$1048576,"&lt;="&amp;DATE(2024,6,30),'acorduri de mediu impaduriri'!$K$2:$K$1048576,"&gt;"&amp;DATE(2024,6,30))
 +COUNTIFS('acorduri de mediu impaduriri'!$A$2:$A$1048576,$A40,'acorduri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impaduriri'!$A$2:$A$1048576,$A40,'acorduri de mediu impaduriri'!$I$2:$I$1048576,"&lt;="&amp;DATE(2024,6,30),'acorduri de mediu impaduriri'!$J$2:$J$1048576,"&gt;"&amp;DATE(2024,6,30))
  +SUMIFS('acorduri de mediu impaduriri'!$C$2:$C$1048576,'acorduri de mediu impaduriri'!$A$2:$A$1048576,$A40,'acorduri de mediu impaduriri'!$I$2:$I$1048576,"&lt;="&amp;DATE(2024,6,30),'acorduri de mediu impaduriri'!$K$2:$K$1048576,"&gt;"&amp;DATE(2024,6,30))
  +SUMIFS('acorduri de mediu impaduriri'!$C$2:$C$1048576,'acorduri de mediu impaduriri'!$A$2:$A$1048576,$A40,'acorduri de mediu impaduriri'!$I$2:$I$1048576,"&lt;="&amp;DATE(2024,6,30),'acorduri de mediu impaduriri'!$J$2:$J$1048576,"",'acorduri de mediu impaduriri'!$K$2:$K$1048576,"")
 ))</f>
        <v>102.48519999999998</v>
      </c>
      <c r="M40" s="28">
        <f>IF(
  COUNTIFS('acorduri de mediu impaduriri'!$A$2:$A$1048576,$A40,'acorduri de mediu impaduriri'!$D$2:$D$1048576,"aprobat",'acorduri de mediu impaduriri'!$J$2:$J$1048576,"&lt;="&amp;DATE(2024,12,31))=0,
  "",
  SUMIFS('acorduri de mediu impaduriri'!$C$2:$C$1048576,'acorduri de mediu impaduriri'!$A$2:$A$1048576,$A40,'acorduri de mediu impaduriri'!$D$2:$D$1048576,"aprobat",'acorduri de mediu impaduriri'!$J$2:$J$1048576,"&lt;="&amp;DATE(2024,12,31))
)</f>
        <v>717.51032999999973</v>
      </c>
      <c r="N40" s="29">
        <f>IF(
  COUNTIFS('acorduri de mediu impaduriri'!$A$2:$A$1048576,$A40,'acorduri de mediu impaduriri'!$I$2:$I$1048576,"&lt;="&amp;DATE(2024,12,31),'acorduri de mediu impaduriri'!$J$2:$J$1048576,"&gt;"&amp;DATE(2024,12,31))
 +COUNTIFS('acorduri de mediu impaduriri'!$A$2:$A$1048576,$A40,'acorduri de mediu impaduriri'!$I$2:$I$1048576,"&lt;="&amp;DATE(2024,12,31),'acorduri de mediu impaduriri'!$K$2:$K$1048576,"&gt;"&amp;DATE(2024,12,31))
 +COUNTIFS('acorduri de mediu impaduriri'!$A$2:$A$1048576,$A40,'acorduri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impaduriri'!$A$2:$A$1048576,$A40,'acorduri de mediu impaduriri'!$I$2:$I$1048576,"&lt;="&amp;DATE(2024,12,31),'acorduri de mediu impaduriri'!$J$2:$J$1048576,"&gt;"&amp;DATE(2024,12,31))
  +SUMIFS('acorduri de mediu impaduriri'!$C$2:$C$1048576,'acorduri de mediu impaduriri'!$A$2:$A$1048576,$A40,'acorduri de mediu impaduriri'!$I$2:$I$1048576,"&lt;="&amp;DATE(2024,12,31),'acorduri de mediu impaduriri'!$K$2:$K$1048576,"&gt;"&amp;DATE(2024,12,31))
  +SUMIFS('acorduri de mediu impaduriri'!$C$2:$C$1048576,'acorduri de mediu impaduriri'!$A$2:$A$1048576,$A40,'acorduri de mediu impaduriri'!$I$2:$I$1048576,"&lt;="&amp;DATE(2024,12,31),'acorduri de mediu impaduriri'!$J$2:$J$1048576,"",'acorduri de mediu impaduriri'!$K$2:$K$1048576,"")
 ))</f>
        <v>176.54509999999999</v>
      </c>
      <c r="O40" s="28">
        <f>IF(
  COUNTIFS('acorduri de mediu impaduriri'!$A$2:$A$1048576,$A40,'acorduri de mediu impaduriri'!$D$2:$D$1048576,"aprobat",'acorduri de mediu impaduriri'!$J$2:$J$1048576,"&lt;="&amp;DATE(2025,6,30))=0,
  "",
  SUMIFS('acorduri de mediu impaduriri'!$C$2:$C$1048576,'acorduri de mediu impaduriri'!$A$2:$A$1048576,$A40,'acorduri de mediu impaduriri'!$D$2:$D$1048576,"aprobat",'acorduri de mediu impaduriri'!$J$2:$J$1048576,"&lt;="&amp;DATE(2025,6,30))
)</f>
        <v>1293.5243299999997</v>
      </c>
      <c r="P40" s="29">
        <f>IF(
  COUNTIFS('acorduri de mediu impaduriri'!$A$2:$A$1048576,$A40,'acorduri de mediu impaduriri'!$I$2:$I$1048576,"&lt;="&amp;DATE(2025,6,30),'acorduri de mediu impaduriri'!$J$2:$J$1048576,"&gt;"&amp;DATE(2025,6,30))
 +COUNTIFS('acorduri de mediu impaduriri'!$A$2:$A$1048576,$A40,'acorduri de mediu impaduriri'!$I$2:$I$1048576,"&lt;="&amp;DATE(2025,6,30),'acorduri de mediu impaduriri'!$K$2:$K$1048576,"&gt;"&amp;DATE(2025,6,30))
 +COUNTIFS('acorduri de mediu impaduriri'!$A$2:$A$1048576,$A40,'acorduri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impaduriri'!$A$2:$A$1048576,$A40,'acorduri de mediu impaduriri'!$I$2:$I$1048576,"&lt;="&amp;DATE(2025,6,30),'acorduri de mediu impaduriri'!$J$2:$J$1048576,"&gt;"&amp;DATE(2025,6,30))
  +SUMIFS('acorduri de mediu impaduriri'!$C$2:$C$1048576,'acorduri de mediu impaduriri'!$A$2:$A$1048576,$A40,'acorduri de mediu impaduriri'!$I$2:$I$1048576,"&lt;="&amp;DATE(2025,6,30),'acorduri de mediu impaduriri'!$K$2:$K$1048576,"&gt;"&amp;DATE(2025,6,30))
  +SUMIFS('acorduri de mediu impaduriri'!$C$2:$C$1048576,'acorduri de mediu impaduriri'!$A$2:$A$1048576,$A40,'acorduri de mediu impaduriri'!$I$2:$I$1048576,"&lt;="&amp;DATE(2025,6,30),'acorduri de mediu impaduriri'!$J$2:$J$1048576,"",'acorduri de mediu impaduriri'!$K$2:$K$1048576,"")
 ))</f>
        <v>536.17639999999994</v>
      </c>
      <c r="Q40" s="28">
        <f>IF(
  COUNTIFS('acorduri de mediu impaduriri'!$A$2:$A$1048576,$A40,'acorduri de mediu impaduriri'!$D$2:$D$1048576,"aprobat",'acorduri de mediu impaduriri'!$J$2:$J$1048576,"&lt;="&amp;DATE(2025,8,6))=0,
  "",
  SUMIFS('acorduri de mediu impaduriri'!$C$2:$C$1048576,'acorduri de mediu impaduriri'!$A$2:$A$1048576,$A40,'acorduri de mediu impaduriri'!$D$2:$D$1048576,"aprobat",'acorduri de mediu impaduriri'!$J$2:$J$1048576,"&lt;="&amp;DATE(2025,8,6))
)</f>
        <v>1832.5105299999998</v>
      </c>
      <c r="R40" s="29" t="str">
        <f>IF(
  COUNTIFS('acorduri de mediu impaduriri'!$A$2:$A$1048576,$A40,'acorduri de mediu impaduriri'!$I$2:$I$1048576,"&lt;="&amp;DATE(2025,8,6),'acorduri de mediu impaduriri'!$J$2:$J$1048576,"&gt;"&amp;DATE(2025,8,6))
 +COUNTIFS('acorduri de mediu impaduriri'!$A$2:$A$1048576,$A40,'acorduri de mediu impaduriri'!$I$2:$I$1048576,"&lt;="&amp;DATE(2025,8,6),'acorduri de mediu impaduriri'!$K$2:$K$1048576,"&gt;"&amp;DATE(2025,8,6))
 +COUNTIFS('acorduri de mediu impaduriri'!$A$2:$A$1048576,$A40,'acorduri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impaduriri'!$A$2:$A$1048576,$A40,'acorduri de mediu impaduriri'!$I$2:$I$1048576,"&lt;="&amp;DATE(2025,8,6),'acorduri de mediu impaduriri'!$J$2:$J$1048576,"&gt;"&amp;DATE(2025,8,6))
  +SUMIFS('acorduri de mediu impaduriri'!$C$2:$C$1048576,'acorduri de mediu impaduriri'!$A$2:$A$1048576,$A40,'acorduri de mediu impaduriri'!$I$2:$I$1048576,"&lt;="&amp;DATE(2025,8,6),'acorduri de mediu impaduriri'!$K$2:$K$1048576,"&gt;"&amp;DATE(2025,8,6))
  +SUMIFS('acorduri de mediu impaduriri'!$C$2:$C$1048576,'acorduri de mediu impaduriri'!$A$2:$A$1048576,$A40,'acorduri de mediu impaduriri'!$I$2:$I$1048576,"&lt;="&amp;DATE(2025,8,6),'acorduri de mediu impaduriri'!$J$2:$J$1048576,"",'acorduri de mediu impaduriri'!$K$2:$K$1048576,"")
 ))</f>
        <v/>
      </c>
      <c r="S40" s="42">
        <f>IF(
  COUNTIFS('acorduri de mediu impaduriri'!$A$2:$A$1048576,$A40,'acorduri de mediu impaduriri'!$D$2:$D$1048576,"aprobat",'acorduri de mediu impaduriri'!$J$2:$J$1048576,"&lt;="&amp;DATE(2025,7,30))=0,
  "",
  SUMIFS('acorduri de mediu impaduriri'!$C$2:$C$1048576,'acorduri de mediu impaduriri'!$A$2:$A$1048576,$A40,'acorduri de mediu impaduriri'!$D$2:$D$1048576,"aprobat",'acorduri de mediu impaduriri'!$J$2:$J$1048576,"&lt;="&amp;DATE(2025,7,30))
)</f>
        <v>1830.3905299999999</v>
      </c>
    </row>
    <row r="41" spans="1:19" ht="18" customHeight="1" x14ac:dyDescent="0.35">
      <c r="A41" s="24" t="str">
        <f>nomenclatoare!A41</f>
        <v>Vâlcea</v>
      </c>
      <c r="B41" s="25"/>
      <c r="C41" s="26" t="str">
        <f>IF(
  COUNTIFS('acorduri de mediu impaduriri'!$A$2:$A$3002,$A41,'acorduri de mediu impaduriri'!$D$2:$D$3002,"aprobat",'acorduri de mediu impaduriri'!$J$2:$J$3002,"&lt;="&amp;DATE(VALUE(RIGHT(TRIM($B41),4)),VALUE(MID(TRIM($B41),4,2)),VALUE(LEFT(TRIM($B41),2))))=0,
  "",
  SUMIFS('acorduri de mediu impaduriri'!$C$2:$C$3002,'acorduri de mediu impaduriri'!$A$2:$A$3002,$A41,'acorduri de mediu impaduriri'!$D$2:$D$3002,"aprobat",'acorduri de mediu impaduriri'!$J$2:$J$3002,"&lt;="&amp;DATE(VALUE(RIGHT(TRIM($B41),4)),VALUE(MID(TRIM($B41),4,2)),VALUE(LEFT(TRIM($B41),2))))
)</f>
        <v/>
      </c>
      <c r="D41" s="26" t="str">
        <f>IF(
  COUNTIFS('acorduri de mediu impaduriri'!$A$2:$A$3002,$A41,'acorduri de mediu impaduriri'!$I$2:$I$3002,"&lt;="&amp;DATE(VALUE(RIGHT(TRIM($B41),4)),VALUE(MID(TRIM($B41),4,2)),VALUE(LEFT(TRIM($B41),2))),'acorduri de mediu impaduriri'!$J$2:$J$3002,"&gt;"&amp;DATE(VALUE(RIGHT(TRIM($B41),4)),VALUE(MID(TRIM($B41),4,2)),VALUE(LEFT(TRIM($B41),2))))
 +COUNTIFS('acorduri de mediu impaduriri'!$A$2:$A$3002,$A41,'acorduri de mediu impaduriri'!$I$2:$I$3002,"&lt;="&amp;DATE(VALUE(RIGHT(TRIM($B41),4)),VALUE(MID(TRIM($B41),4,2)),VALUE(LEFT(TRIM($B41),2))),'acorduri de mediu impaduriri'!$K$2:$K$3002,"&gt;"&amp;DATE(VALUE(RIGHT(TRIM($B41),4)),VALUE(MID(TRIM($B41),4,2)),VALUE(LEFT(TRIM($B41),2))))
 +COUNTIFS('acorduri de mediu impaduriri'!$A$2:$A$3002,$A41,'acorduri de mediu impaduriri'!$I$2:$I$3002,"&lt;="&amp;DATE(VALUE(RIGHT(TRIM($B41),4)),VALUE(MID(TRIM($B41),4,2)),VALUE(LEFT(TRIM($B41),2))),'acorduri de mediu impaduriri'!$J$2:$J$3002,"",'acorduri de mediu impaduriri'!$K$2:$K$3002,"")
 =0,
 "",
 MAX(0,
   SUMIFS('acorduri de mediu impaduriri'!$C$2:$C$3002,'acorduri de mediu impaduriri'!$A$2:$A$3002,$A41,'acorduri de mediu impaduriri'!$I$2:$I$3002,"&lt;="&amp;DATE(VALUE(RIGHT(TRIM($B41),4)),VALUE(MID(TRIM($B41),4,2)),VALUE(LEFT(TRIM($B41),2))),'acorduri de mediu impaduriri'!$J$2:$J$3002,"&gt;"&amp;DATE(VALUE(RIGHT(TRIM($B41),4)),VALUE(MID(TRIM($B41),4,2)),VALUE(LEFT(TRIM($B41),2))))
  +SUMIFS('acorduri de mediu impaduriri'!$C$2:$C$3002,'acorduri de mediu impaduriri'!$A$2:$A$3002,$A41,'acorduri de mediu impaduriri'!$I$2:$I$3002,"&lt;="&amp;DATE(VALUE(RIGHT(TRIM($B41),4)),VALUE(MID(TRIM($B41),4,2)),VALUE(LEFT(TRIM($B41),2))),'acorduri de mediu impaduriri'!$K$2:$K$3002,"&gt;"&amp;DATE(VALUE(RIGHT(TRIM($B41),4)),VALUE(MID(TRIM($B41),4,2)),VALUE(LEFT(TRIM($B41),2))))
  +SUMIFS('acorduri de mediu impaduriri'!$C$2:$C$3002,'acorduri de mediu impaduriri'!$A$2:$A$3002,$A41,'acorduri de mediu impaduriri'!$I$2:$I$3002,"&lt;="&amp;DATE(VALUE(RIGHT(TRIM($B41),4)),VALUE(MID(TRIM($B41),4,2)),VALUE(LEFT(TRIM($B41),2))),'acorduri de mediu impaduriri'!$J$2:$J$3002,"",'acorduri de mediu impaduriri'!$K$2:$K$3002,"")
 )
)</f>
        <v/>
      </c>
      <c r="E41" s="26" t="str">
        <f>IF(
  COUNTIFS('acorduri de mediu impaduriri'!$A$2:$A$1048576,$A41,'acorduri de mediu impaduriri'!$D$2:$D$1048576,"respins",'acorduri de mediu impaduriri'!$K$2:$K$1048576,"&lt;="&amp;DATE(VALUE(RIGHT(TRIM($B41),4)),VALUE(MID(TRIM($B41),4,2)),VALUE(LEFT(TRIM($B41),2))))=0,
  "",
  SUMIFS('acorduri de mediu impaduriri'!$C$2:$C$1048576,'acorduri de mediu impaduriri'!$A$2:$A$1048576,$A41,'acorduri de mediu impaduriri'!$D$2:$D$1048576,"respins",'acorduri de mediu impaduriri'!$K$2:$K$1048576,"&lt;="&amp;DATE(VALUE(RIGHT(TRIM($B41),4)),VALUE(MID(TRIM($B41),4,2)),VALUE(LEFT(TRIM($B41),2))))
)</f>
        <v/>
      </c>
      <c r="F41" s="27" t="str">
        <f>IF(
  COUNTIFS('acorduri de mediu impaduriri'!$A$2:$A$1048576,$A41,'acorduri de mediu impaduriri'!$D$2:$D$1048576,"aprobat",'acorduri de mediu impaduriri'!$H$2:$H$1048576,"&lt;&gt;")=0,
  "",
  ROUNDUP(AVERAGEIFS('acorduri de mediu impaduriri'!$H$2:$H$1048576,'acorduri de mediu impaduriri'!$A$2:$A$1048576,$A41,'acorduri de mediu impaduriri'!$D$2:$D$1048576,"aprobat",'acorduri de mediu impaduriri'!$H$2:$H$1048576,"&lt;&gt;"),0)
)</f>
        <v/>
      </c>
      <c r="G41" s="27" t="str">
        <f>IF(
  COUNTIFS('acorduri de mediu impaduriri'!$A$2:$A$1048576,$A41,'acorduri de mediu impaduriri'!$D$2:$D$1048576,"aprobat",'acorduri de mediu impaduriri'!$H$2:$H$1048576,"&lt;&gt;")=0,
  "",
  ROUNDUP(_xlfn.MINIFS('acorduri de mediu impaduriri'!$H$2:$H$1048576,'acorduri de mediu impaduriri'!$A$2:$A$1048576,$A41,'acorduri de mediu impaduriri'!$D$2:$D$1048576,"aprobat",'acorduri de mediu impaduriri'!$H$2:$H$1048576,"&lt;&gt;"),0)
)</f>
        <v/>
      </c>
      <c r="H41" s="27" t="str">
        <f>IF(
  COUNTIFS('acorduri de mediu impaduriri'!$A$2:$A$1048576,$A41,'acorduri de mediu impaduriri'!$D$2:$D$1048576,"aprobat",'acorduri de mediu impaduriri'!$H$2:$H$1048576,"&lt;&gt;")=0,
  "",
  ROUNDUP(_xlfn.MAXIFS('acorduri de mediu impaduriri'!$H$2:$H$1048576,'acorduri de mediu impaduriri'!$A$2:$A$1048576,$A41,'acorduri de mediu impaduriri'!$D$2:$D$1048576,"aprobat",'acorduri de mediu impaduriri'!$H$2:$H$1048576,"&lt;&gt;"),0)
)</f>
        <v/>
      </c>
      <c r="I41" s="28" t="str">
        <f>IF(
  COUNTIFS('acorduri de mediu impaduriri'!$A$2:$A$1048576,$A41,'acorduri de mediu impaduriri'!$D$2:$D$1048576,"aprobat",'acorduri de mediu impaduriri'!$J$2:$J$1048576,"&lt;="&amp;DATE(2023,12,31))=0,
  "",
  SUMIFS('acorduri de mediu impaduriri'!$C$2:$C$1048576,'acorduri de mediu impaduriri'!$A$2:$A$1048576,$A41,'acorduri de mediu impaduriri'!$D$2:$D$1048576,"aprobat",'acorduri de mediu impaduriri'!$J$2:$J$1048576,"&lt;="&amp;DATE(2023,12,31))
)</f>
        <v/>
      </c>
      <c r="J41" s="29" t="str">
        <f>IF(
  COUNTIFS('acorduri de mediu impaduriri'!$A$2:$A$1048576,$A41,'acorduri de mediu impaduriri'!$I$2:$I$1048576,"&lt;="&amp;DATE(2023,12,31),'acorduri de mediu impaduriri'!$J$2:$J$1048576,"&gt;"&amp;DATE(2023,12,31))
 +COUNTIFS('acorduri de mediu impaduriri'!$A$2:$A$1048576,$A41,'acorduri de mediu impaduriri'!$I$2:$I$1048576,"&lt;="&amp;DATE(2023,12,31),'acorduri de mediu impaduriri'!$K$2:$K$1048576,"&gt;"&amp;DATE(2023,12,31))
 +COUNTIFS('acorduri de mediu impaduriri'!$A$2:$A$1048576,$A41,'acorduri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impaduriri'!$A$2:$A$1048576,$A41,'acorduri de mediu impaduriri'!$I$2:$I$1048576,"&lt;="&amp;DATE(2023,12,31),'acorduri de mediu impaduriri'!$J$2:$J$1048576,"&gt;"&amp;DATE(2023,12,31))
  +SUMIFS('acorduri de mediu impaduriri'!$C$2:$C$1048576,'acorduri de mediu impaduriri'!$A$2:$A$1048576,$A41,'acorduri de mediu impaduriri'!$I$2:$I$1048576,"&lt;="&amp;DATE(2023,12,31),'acorduri de mediu impaduriri'!$K$2:$K$1048576,"&gt;"&amp;DATE(2023,12,31))
  +SUMIFS('acorduri de mediu impaduriri'!$C$2:$C$1048576,'acorduri de mediu impaduriri'!$A$2:$A$1048576,$A41,'acorduri de mediu impaduriri'!$I$2:$I$1048576,"&lt;="&amp;DATE(2023,12,31),'acorduri de mediu impaduriri'!$J$2:$J$1048576,"",'acorduri de mediu impaduriri'!$K$2:$K$1048576,"")
 ))</f>
        <v/>
      </c>
      <c r="K41" s="28" t="str">
        <f>IF(
  COUNTIFS('acorduri de mediu impaduriri'!$A$2:$A$1048576,$A41,'acorduri de mediu impaduriri'!$D$2:$D$1048576,"aprobat",'acorduri de mediu impaduriri'!$J$2:$J$1048576,"&lt;="&amp;DATE(2024,6,30))=0,
  "",
  SUMIFS('acorduri de mediu impaduriri'!$C$2:$C$1048576,'acorduri de mediu impaduriri'!$A$2:$A$1048576,$A41,'acorduri de mediu impaduriri'!$D$2:$D$1048576,"aprobat",'acorduri de mediu impaduriri'!$J$2:$J$1048576,"&lt;="&amp;DATE(2024,6,30))
)</f>
        <v/>
      </c>
      <c r="L41" s="29" t="str">
        <f>IF(
  COUNTIFS('acorduri de mediu impaduriri'!$A$2:$A$1048576,$A41,'acorduri de mediu impaduriri'!$I$2:$I$1048576,"&lt;="&amp;DATE(2024,6,30),'acorduri de mediu impaduriri'!$J$2:$J$1048576,"&gt;"&amp;DATE(2024,6,30))
 +COUNTIFS('acorduri de mediu impaduriri'!$A$2:$A$1048576,$A41,'acorduri de mediu impaduriri'!$I$2:$I$1048576,"&lt;="&amp;DATE(2024,6,30),'acorduri de mediu impaduriri'!$K$2:$K$1048576,"&gt;"&amp;DATE(2024,6,30))
 +COUNTIFS('acorduri de mediu impaduriri'!$A$2:$A$1048576,$A41,'acorduri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impaduriri'!$A$2:$A$1048576,$A41,'acorduri de mediu impaduriri'!$I$2:$I$1048576,"&lt;="&amp;DATE(2024,6,30),'acorduri de mediu impaduriri'!$J$2:$J$1048576,"&gt;"&amp;DATE(2024,6,30))
  +SUMIFS('acorduri de mediu impaduriri'!$C$2:$C$1048576,'acorduri de mediu impaduriri'!$A$2:$A$1048576,$A41,'acorduri de mediu impaduriri'!$I$2:$I$1048576,"&lt;="&amp;DATE(2024,6,30),'acorduri de mediu impaduriri'!$K$2:$K$1048576,"&gt;"&amp;DATE(2024,6,30))
  +SUMIFS('acorduri de mediu impaduriri'!$C$2:$C$1048576,'acorduri de mediu impaduriri'!$A$2:$A$1048576,$A41,'acorduri de mediu impaduriri'!$I$2:$I$1048576,"&lt;="&amp;DATE(2024,6,30),'acorduri de mediu impaduriri'!$J$2:$J$1048576,"",'acorduri de mediu impaduriri'!$K$2:$K$1048576,"")
 ))</f>
        <v/>
      </c>
      <c r="M41" s="28" t="str">
        <f>IF(
  COUNTIFS('acorduri de mediu impaduriri'!$A$2:$A$1048576,$A41,'acorduri de mediu impaduriri'!$D$2:$D$1048576,"aprobat",'acorduri de mediu impaduriri'!$J$2:$J$1048576,"&lt;="&amp;DATE(2024,12,31))=0,
  "",
  SUMIFS('acorduri de mediu impaduriri'!$C$2:$C$1048576,'acorduri de mediu impaduriri'!$A$2:$A$1048576,$A41,'acorduri de mediu impaduriri'!$D$2:$D$1048576,"aprobat",'acorduri de mediu impaduriri'!$J$2:$J$1048576,"&lt;="&amp;DATE(2024,12,31))
)</f>
        <v/>
      </c>
      <c r="N41" s="29" t="str">
        <f>IF(
  COUNTIFS('acorduri de mediu impaduriri'!$A$2:$A$1048576,$A41,'acorduri de mediu impaduriri'!$I$2:$I$1048576,"&lt;="&amp;DATE(2024,12,31),'acorduri de mediu impaduriri'!$J$2:$J$1048576,"&gt;"&amp;DATE(2024,12,31))
 +COUNTIFS('acorduri de mediu impaduriri'!$A$2:$A$1048576,$A41,'acorduri de mediu impaduriri'!$I$2:$I$1048576,"&lt;="&amp;DATE(2024,12,31),'acorduri de mediu impaduriri'!$K$2:$K$1048576,"&gt;"&amp;DATE(2024,12,31))
 +COUNTIFS('acorduri de mediu impaduriri'!$A$2:$A$1048576,$A41,'acorduri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impaduriri'!$A$2:$A$1048576,$A41,'acorduri de mediu impaduriri'!$I$2:$I$1048576,"&lt;="&amp;DATE(2024,12,31),'acorduri de mediu impaduriri'!$J$2:$J$1048576,"&gt;"&amp;DATE(2024,12,31))
  +SUMIFS('acorduri de mediu impaduriri'!$C$2:$C$1048576,'acorduri de mediu impaduriri'!$A$2:$A$1048576,$A41,'acorduri de mediu impaduriri'!$I$2:$I$1048576,"&lt;="&amp;DATE(2024,12,31),'acorduri de mediu impaduriri'!$K$2:$K$1048576,"&gt;"&amp;DATE(2024,12,31))
  +SUMIFS('acorduri de mediu impaduriri'!$C$2:$C$1048576,'acorduri de mediu impaduriri'!$A$2:$A$1048576,$A41,'acorduri de mediu impaduriri'!$I$2:$I$1048576,"&lt;="&amp;DATE(2024,12,31),'acorduri de mediu impaduriri'!$J$2:$J$1048576,"",'acorduri de mediu impaduriri'!$K$2:$K$1048576,"")
 ))</f>
        <v/>
      </c>
      <c r="O41" s="28" t="str">
        <f>IF(
  COUNTIFS('acorduri de mediu impaduriri'!$A$2:$A$1048576,$A41,'acorduri de mediu impaduriri'!$D$2:$D$1048576,"aprobat",'acorduri de mediu impaduriri'!$J$2:$J$1048576,"&lt;="&amp;DATE(2025,6,30))=0,
  "",
  SUMIFS('acorduri de mediu impaduriri'!$C$2:$C$1048576,'acorduri de mediu impaduriri'!$A$2:$A$1048576,$A41,'acorduri de mediu impaduriri'!$D$2:$D$1048576,"aprobat",'acorduri de mediu impaduriri'!$J$2:$J$1048576,"&lt;="&amp;DATE(2025,6,30))
)</f>
        <v/>
      </c>
      <c r="P41" s="29" t="str">
        <f>IF(
  COUNTIFS('acorduri de mediu impaduriri'!$A$2:$A$1048576,$A41,'acorduri de mediu impaduriri'!$I$2:$I$1048576,"&lt;="&amp;DATE(2025,6,30),'acorduri de mediu impaduriri'!$J$2:$J$1048576,"&gt;"&amp;DATE(2025,6,30))
 +COUNTIFS('acorduri de mediu impaduriri'!$A$2:$A$1048576,$A41,'acorduri de mediu impaduriri'!$I$2:$I$1048576,"&lt;="&amp;DATE(2025,6,30),'acorduri de mediu impaduriri'!$K$2:$K$1048576,"&gt;"&amp;DATE(2025,6,30))
 +COUNTIFS('acorduri de mediu impaduriri'!$A$2:$A$1048576,$A41,'acorduri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impaduriri'!$A$2:$A$1048576,$A41,'acorduri de mediu impaduriri'!$I$2:$I$1048576,"&lt;="&amp;DATE(2025,6,30),'acorduri de mediu impaduriri'!$J$2:$J$1048576,"&gt;"&amp;DATE(2025,6,30))
  +SUMIFS('acorduri de mediu impaduriri'!$C$2:$C$1048576,'acorduri de mediu impaduriri'!$A$2:$A$1048576,$A41,'acorduri de mediu impaduriri'!$I$2:$I$1048576,"&lt;="&amp;DATE(2025,6,30),'acorduri de mediu impaduriri'!$K$2:$K$1048576,"&gt;"&amp;DATE(2025,6,30))
  +SUMIFS('acorduri de mediu impaduriri'!$C$2:$C$1048576,'acorduri de mediu impaduriri'!$A$2:$A$1048576,$A41,'acorduri de mediu impaduriri'!$I$2:$I$1048576,"&lt;="&amp;DATE(2025,6,30),'acorduri de mediu impaduriri'!$J$2:$J$1048576,"",'acorduri de mediu impaduriri'!$K$2:$K$1048576,"")
 ))</f>
        <v/>
      </c>
      <c r="Q41" s="28" t="str">
        <f>IF(
  COUNTIFS('acorduri de mediu impaduriri'!$A$2:$A$1048576,$A41,'acorduri de mediu impaduriri'!$D$2:$D$1048576,"aprobat",'acorduri de mediu impaduriri'!$J$2:$J$1048576,"&lt;="&amp;DATE(2025,8,6))=0,
  "",
  SUMIFS('acorduri de mediu impaduriri'!$C$2:$C$1048576,'acorduri de mediu impaduriri'!$A$2:$A$1048576,$A41,'acorduri de mediu impaduriri'!$D$2:$D$1048576,"aprobat",'acorduri de mediu impaduriri'!$J$2:$J$1048576,"&lt;="&amp;DATE(2025,8,6))
)</f>
        <v/>
      </c>
      <c r="R41" s="29" t="str">
        <f>IF(
  COUNTIFS('acorduri de mediu impaduriri'!$A$2:$A$1048576,$A41,'acorduri de mediu impaduriri'!$I$2:$I$1048576,"&lt;="&amp;DATE(2025,8,6),'acorduri de mediu impaduriri'!$J$2:$J$1048576,"&gt;"&amp;DATE(2025,8,6))
 +COUNTIFS('acorduri de mediu impaduriri'!$A$2:$A$1048576,$A41,'acorduri de mediu impaduriri'!$I$2:$I$1048576,"&lt;="&amp;DATE(2025,8,6),'acorduri de mediu impaduriri'!$K$2:$K$1048576,"&gt;"&amp;DATE(2025,8,6))
 +COUNTIFS('acorduri de mediu impaduriri'!$A$2:$A$1048576,$A41,'acorduri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impaduriri'!$A$2:$A$1048576,$A41,'acorduri de mediu impaduriri'!$I$2:$I$1048576,"&lt;="&amp;DATE(2025,8,6),'acorduri de mediu impaduriri'!$J$2:$J$1048576,"&gt;"&amp;DATE(2025,8,6))
  +SUMIFS('acorduri de mediu impaduriri'!$C$2:$C$1048576,'acorduri de mediu impaduriri'!$A$2:$A$1048576,$A41,'acorduri de mediu impaduriri'!$I$2:$I$1048576,"&lt;="&amp;DATE(2025,8,6),'acorduri de mediu impaduriri'!$K$2:$K$1048576,"&gt;"&amp;DATE(2025,8,6))
  +SUMIFS('acorduri de mediu impaduriri'!$C$2:$C$1048576,'acorduri de mediu impaduriri'!$A$2:$A$1048576,$A41,'acorduri de mediu impaduriri'!$I$2:$I$1048576,"&lt;="&amp;DATE(2025,8,6),'acorduri de mediu impaduriri'!$J$2:$J$1048576,"",'acorduri de mediu impaduriri'!$K$2:$K$1048576,"")
 ))</f>
        <v/>
      </c>
      <c r="S41" s="42" t="str">
        <f>IF(
  COUNTIFS('acorduri de mediu impaduriri'!$A$2:$A$1048576,$A41,'acorduri de mediu impaduriri'!$D$2:$D$1048576,"aprobat",'acorduri de mediu impaduriri'!$J$2:$J$1048576,"&lt;="&amp;DATE(2025,7,30))=0,
  "",
  SUMIFS('acorduri de mediu impaduriri'!$C$2:$C$1048576,'acorduri de mediu impaduriri'!$A$2:$A$1048576,$A41,'acorduri de mediu impaduriri'!$D$2:$D$1048576,"aprobat",'acorduri de mediu impaduriri'!$J$2:$J$1048576,"&lt;="&amp;DATE(2025,7,30))
)</f>
        <v/>
      </c>
    </row>
    <row r="42" spans="1:19" ht="18" customHeight="1" x14ac:dyDescent="0.35">
      <c r="A42" s="24" t="str">
        <f>nomenclatoare!A42</f>
        <v>Vrancea</v>
      </c>
      <c r="B42" s="25" t="s">
        <v>42</v>
      </c>
      <c r="C42" s="26">
        <f>IF(
  COUNTIFS('acorduri de mediu impaduriri'!$A$2:$A$3002,$A42,'acorduri de mediu impaduriri'!$D$2:$D$3002,"aprobat",'acorduri de mediu impaduriri'!$J$2:$J$3002,"&lt;="&amp;DATE(VALUE(RIGHT(TRIM($B42),4)),VALUE(MID(TRIM($B42),4,2)),VALUE(LEFT(TRIM($B42),2))))=0,
  "",
  SUMIFS('acorduri de mediu impaduriri'!$C$2:$C$3002,'acorduri de mediu impaduriri'!$A$2:$A$3002,$A42,'acorduri de mediu impaduriri'!$D$2:$D$3002,"aprobat",'acorduri de mediu impaduriri'!$J$2:$J$3002,"&lt;="&amp;DATE(VALUE(RIGHT(TRIM($B42),4)),VALUE(MID(TRIM($B42),4,2)),VALUE(LEFT(TRIM($B42),2))))
)</f>
        <v>336.15620000000001</v>
      </c>
      <c r="D42" s="26" t="str">
        <f>IF(
  COUNTIFS('acorduri de mediu impaduriri'!$A$2:$A$3002,$A42,'acorduri de mediu impaduriri'!$I$2:$I$3002,"&lt;="&amp;DATE(VALUE(RIGHT(TRIM($B42),4)),VALUE(MID(TRIM($B42),4,2)),VALUE(LEFT(TRIM($B42),2))),'acorduri de mediu impaduriri'!$J$2:$J$3002,"&gt;"&amp;DATE(VALUE(RIGHT(TRIM($B42),4)),VALUE(MID(TRIM($B42),4,2)),VALUE(LEFT(TRIM($B42),2))))
 +COUNTIFS('acorduri de mediu impaduriri'!$A$2:$A$3002,$A42,'acorduri de mediu impaduriri'!$I$2:$I$3002,"&lt;="&amp;DATE(VALUE(RIGHT(TRIM($B42),4)),VALUE(MID(TRIM($B42),4,2)),VALUE(LEFT(TRIM($B42),2))),'acorduri de mediu impaduriri'!$K$2:$K$3002,"&gt;"&amp;DATE(VALUE(RIGHT(TRIM($B42),4)),VALUE(MID(TRIM($B42),4,2)),VALUE(LEFT(TRIM($B42),2))))
 +COUNTIFS('acorduri de mediu impaduriri'!$A$2:$A$3002,$A42,'acorduri de mediu impaduriri'!$I$2:$I$3002,"&lt;="&amp;DATE(VALUE(RIGHT(TRIM($B42),4)),VALUE(MID(TRIM($B42),4,2)),VALUE(LEFT(TRIM($B42),2))),'acorduri de mediu impaduriri'!$J$2:$J$3002,"",'acorduri de mediu impaduriri'!$K$2:$K$3002,"")
 =0,
 "",
 MAX(0,
   SUMIFS('acorduri de mediu impaduriri'!$C$2:$C$3002,'acorduri de mediu impaduriri'!$A$2:$A$3002,$A42,'acorduri de mediu impaduriri'!$I$2:$I$3002,"&lt;="&amp;DATE(VALUE(RIGHT(TRIM($B42),4)),VALUE(MID(TRIM($B42),4,2)),VALUE(LEFT(TRIM($B42),2))),'acorduri de mediu impaduriri'!$J$2:$J$3002,"&gt;"&amp;DATE(VALUE(RIGHT(TRIM($B42),4)),VALUE(MID(TRIM($B42),4,2)),VALUE(LEFT(TRIM($B42),2))))
  +SUMIFS('acorduri de mediu impaduriri'!$C$2:$C$3002,'acorduri de mediu impaduriri'!$A$2:$A$3002,$A42,'acorduri de mediu impaduriri'!$I$2:$I$3002,"&lt;="&amp;DATE(VALUE(RIGHT(TRIM($B42),4)),VALUE(MID(TRIM($B42),4,2)),VALUE(LEFT(TRIM($B42),2))),'acorduri de mediu impaduriri'!$K$2:$K$3002,"&gt;"&amp;DATE(VALUE(RIGHT(TRIM($B42),4)),VALUE(MID(TRIM($B42),4,2)),VALUE(LEFT(TRIM($B42),2))))
  +SUMIFS('acorduri de mediu impaduriri'!$C$2:$C$3002,'acorduri de mediu impaduriri'!$A$2:$A$3002,$A42,'acorduri de mediu impaduriri'!$I$2:$I$3002,"&lt;="&amp;DATE(VALUE(RIGHT(TRIM($B42),4)),VALUE(MID(TRIM($B42),4,2)),VALUE(LEFT(TRIM($B42),2))),'acorduri de mediu impaduriri'!$J$2:$J$3002,"",'acorduri de mediu impaduriri'!$K$2:$K$3002,"")
 )
)</f>
        <v/>
      </c>
      <c r="E42" s="26" t="str">
        <f>IF(
  COUNTIFS('acorduri de mediu impaduriri'!$A$2:$A$1048576,$A42,'acorduri de mediu impaduriri'!$D$2:$D$1048576,"respins",'acorduri de mediu impaduriri'!$K$2:$K$1048576,"&lt;="&amp;DATE(VALUE(RIGHT(TRIM($B42),4)),VALUE(MID(TRIM($B42),4,2)),VALUE(LEFT(TRIM($B42),2))))=0,
  "",
  SUMIFS('acorduri de mediu impaduriri'!$C$2:$C$1048576,'acorduri de mediu impaduriri'!$A$2:$A$1048576,$A42,'acorduri de mediu impaduriri'!$D$2:$D$1048576,"respins",'acorduri de mediu impaduriri'!$K$2:$K$1048576,"&lt;="&amp;DATE(VALUE(RIGHT(TRIM($B42),4)),VALUE(MID(TRIM($B42),4,2)),VALUE(LEFT(TRIM($B42),2))))
)</f>
        <v/>
      </c>
      <c r="F42" s="27">
        <f>IF(
  COUNTIFS('acorduri de mediu impaduriri'!$A$2:$A$1048576,$A42,'acorduri de mediu impaduriri'!$D$2:$D$1048576,"aprobat",'acorduri de mediu impaduriri'!$H$2:$H$1048576,"&lt;&gt;")=0,
  "",
  ROUNDUP(AVERAGEIFS('acorduri de mediu impaduriri'!$H$2:$H$1048576,'acorduri de mediu impaduriri'!$A$2:$A$1048576,$A42,'acorduri de mediu impaduriri'!$D$2:$D$1048576,"aprobat",'acorduri de mediu impaduriri'!$H$2:$H$1048576,"&lt;&gt;"),0)
)</f>
        <v>98</v>
      </c>
      <c r="G42" s="27">
        <f>IF(
  COUNTIFS('acorduri de mediu impaduriri'!$A$2:$A$1048576,$A42,'acorduri de mediu impaduriri'!$D$2:$D$1048576,"aprobat",'acorduri de mediu impaduriri'!$H$2:$H$1048576,"&lt;&gt;")=0,
  "",
  ROUNDUP(_xlfn.MINIFS('acorduri de mediu impaduriri'!$H$2:$H$1048576,'acorduri de mediu impaduriri'!$A$2:$A$1048576,$A42,'acorduri de mediu impaduriri'!$D$2:$D$1048576,"aprobat",'acorduri de mediu impaduriri'!$H$2:$H$1048576,"&lt;&gt;"),0)
)</f>
        <v>35</v>
      </c>
      <c r="H42" s="27">
        <f>IF(
  COUNTIFS('acorduri de mediu impaduriri'!$A$2:$A$1048576,$A42,'acorduri de mediu impaduriri'!$D$2:$D$1048576,"aprobat",'acorduri de mediu impaduriri'!$H$2:$H$1048576,"&lt;&gt;")=0,
  "",
  ROUNDUP(_xlfn.MAXIFS('acorduri de mediu impaduriri'!$H$2:$H$1048576,'acorduri de mediu impaduriri'!$A$2:$A$1048576,$A42,'acorduri de mediu impaduriri'!$D$2:$D$1048576,"aprobat",'acorduri de mediu impaduriri'!$H$2:$H$1048576,"&lt;&gt;"),0)
)</f>
        <v>228</v>
      </c>
      <c r="I42" s="28">
        <f>IF(
  COUNTIFS('acorduri de mediu impaduriri'!$A$2:$A$1048576,$A42,'acorduri de mediu impaduriri'!$D$2:$D$1048576,"aprobat",'acorduri de mediu impaduriri'!$J$2:$J$1048576,"&lt;="&amp;DATE(2023,12,31))=0,
  "",
  SUMIFS('acorduri de mediu impaduriri'!$C$2:$C$1048576,'acorduri de mediu impaduriri'!$A$2:$A$1048576,$A42,'acorduri de mediu impaduriri'!$D$2:$D$1048576,"aprobat",'acorduri de mediu impaduriri'!$J$2:$J$1048576,"&lt;="&amp;DATE(2023,12,31))
)</f>
        <v>52.769000000000005</v>
      </c>
      <c r="J42" s="29" t="str">
        <f>IF(
  COUNTIFS('acorduri de mediu impaduriri'!$A$2:$A$1048576,$A42,'acorduri de mediu impaduriri'!$I$2:$I$1048576,"&lt;="&amp;DATE(2023,12,31),'acorduri de mediu impaduriri'!$J$2:$J$1048576,"&gt;"&amp;DATE(2023,12,31))
 +COUNTIFS('acorduri de mediu impaduriri'!$A$2:$A$1048576,$A42,'acorduri de mediu impaduriri'!$I$2:$I$1048576,"&lt;="&amp;DATE(2023,12,31),'acorduri de mediu impaduriri'!$K$2:$K$1048576,"&gt;"&amp;DATE(2023,12,31))
 +COUNTIFS('acorduri de mediu impaduriri'!$A$2:$A$1048576,$A42,'acorduri de mediu impaduriri'!$I$2:$I$1048576,"&lt;="&amp;DATE(2023,12,31),'acorduri de mediu impaduriri'!$J$2:$J$1048576,"",'acorduri de mediu impaduriri'!$K$2:$K$1048576,"")
 =0,
 "",
 MAX(0,
   SUMIFS('acorduri de mediu impaduriri'!$C$2:$C$1048576,'acorduri de mediu impaduriri'!$A$2:$A$1048576,$A42,'acorduri de mediu impaduriri'!$I$2:$I$1048576,"&lt;="&amp;DATE(2023,12,31),'acorduri de mediu impaduriri'!$J$2:$J$1048576,"&gt;"&amp;DATE(2023,12,31))
  +SUMIFS('acorduri de mediu impaduriri'!$C$2:$C$1048576,'acorduri de mediu impaduriri'!$A$2:$A$1048576,$A42,'acorduri de mediu impaduriri'!$I$2:$I$1048576,"&lt;="&amp;DATE(2023,12,31),'acorduri de mediu impaduriri'!$K$2:$K$1048576,"&gt;"&amp;DATE(2023,12,31))
  +SUMIFS('acorduri de mediu impaduriri'!$C$2:$C$1048576,'acorduri de mediu impaduriri'!$A$2:$A$1048576,$A42,'acorduri de mediu impaduriri'!$I$2:$I$1048576,"&lt;="&amp;DATE(2023,12,31),'acorduri de mediu impaduriri'!$J$2:$J$1048576,"",'acorduri de mediu impaduriri'!$K$2:$K$1048576,"")
 ))</f>
        <v/>
      </c>
      <c r="K42" s="28">
        <f>IF(
  COUNTIFS('acorduri de mediu impaduriri'!$A$2:$A$1048576,$A42,'acorduri de mediu impaduriri'!$D$2:$D$1048576,"aprobat",'acorduri de mediu impaduriri'!$J$2:$J$1048576,"&lt;="&amp;DATE(2024,6,30))=0,
  "",
  SUMIFS('acorduri de mediu impaduriri'!$C$2:$C$1048576,'acorduri de mediu impaduriri'!$A$2:$A$1048576,$A42,'acorduri de mediu impaduriri'!$D$2:$D$1048576,"aprobat",'acorduri de mediu impaduriri'!$J$2:$J$1048576,"&lt;="&amp;DATE(2024,6,30))
)</f>
        <v>53.769000000000005</v>
      </c>
      <c r="L42" s="29">
        <f>IF(
  COUNTIFS('acorduri de mediu impaduriri'!$A$2:$A$1048576,$A42,'acorduri de mediu impaduriri'!$I$2:$I$1048576,"&lt;="&amp;DATE(2024,6,30),'acorduri de mediu impaduriri'!$J$2:$J$1048576,"&gt;"&amp;DATE(2024,6,30))
 +COUNTIFS('acorduri de mediu impaduriri'!$A$2:$A$1048576,$A42,'acorduri de mediu impaduriri'!$I$2:$I$1048576,"&lt;="&amp;DATE(2024,6,30),'acorduri de mediu impaduriri'!$K$2:$K$1048576,"&gt;"&amp;DATE(2024,6,30))
 +COUNTIFS('acorduri de mediu impaduriri'!$A$2:$A$1048576,$A42,'acorduri de mediu impaduriri'!$I$2:$I$1048576,"&lt;="&amp;DATE(2024,6,30),'acorduri de mediu impaduriri'!$J$2:$J$1048576,"",'acorduri de mediu impaduriri'!$K$2:$K$1048576,"")
 =0,
 "",
 MAX(0,
   SUMIFS('acorduri de mediu impaduriri'!$C$2:$C$1048576,'acorduri de mediu impaduriri'!$A$2:$A$1048576,$A42,'acorduri de mediu impaduriri'!$I$2:$I$1048576,"&lt;="&amp;DATE(2024,6,30),'acorduri de mediu impaduriri'!$J$2:$J$1048576,"&gt;"&amp;DATE(2024,6,30))
  +SUMIFS('acorduri de mediu impaduriri'!$C$2:$C$1048576,'acorduri de mediu impaduriri'!$A$2:$A$1048576,$A42,'acorduri de mediu impaduriri'!$I$2:$I$1048576,"&lt;="&amp;DATE(2024,6,30),'acorduri de mediu impaduriri'!$K$2:$K$1048576,"&gt;"&amp;DATE(2024,6,30))
  +SUMIFS('acorduri de mediu impaduriri'!$C$2:$C$1048576,'acorduri de mediu impaduriri'!$A$2:$A$1048576,$A42,'acorduri de mediu impaduriri'!$I$2:$I$1048576,"&lt;="&amp;DATE(2024,6,30),'acorduri de mediu impaduriri'!$J$2:$J$1048576,"",'acorduri de mediu impaduriri'!$K$2:$K$1048576,"")
 ))</f>
        <v>23.132000000000001</v>
      </c>
      <c r="M42" s="28">
        <f>IF(
  COUNTIFS('acorduri de mediu impaduriri'!$A$2:$A$1048576,$A42,'acorduri de mediu impaduriri'!$D$2:$D$1048576,"aprobat",'acorduri de mediu impaduriri'!$J$2:$J$1048576,"&lt;="&amp;DATE(2024,12,31))=0,
  "",
  SUMIFS('acorduri de mediu impaduriri'!$C$2:$C$1048576,'acorduri de mediu impaduriri'!$A$2:$A$1048576,$A42,'acorduri de mediu impaduriri'!$D$2:$D$1048576,"aprobat",'acorduri de mediu impaduriri'!$J$2:$J$1048576,"&lt;="&amp;DATE(2024,12,31))
)</f>
        <v>141.20090000000002</v>
      </c>
      <c r="N42" s="29">
        <f>IF(
  COUNTIFS('acorduri de mediu impaduriri'!$A$2:$A$1048576,$A42,'acorduri de mediu impaduriri'!$I$2:$I$1048576,"&lt;="&amp;DATE(2024,12,31),'acorduri de mediu impaduriri'!$J$2:$J$1048576,"&gt;"&amp;DATE(2024,12,31))
 +COUNTIFS('acorduri de mediu impaduriri'!$A$2:$A$1048576,$A42,'acorduri de mediu impaduriri'!$I$2:$I$1048576,"&lt;="&amp;DATE(2024,12,31),'acorduri de mediu impaduriri'!$K$2:$K$1048576,"&gt;"&amp;DATE(2024,12,31))
 +COUNTIFS('acorduri de mediu impaduriri'!$A$2:$A$1048576,$A42,'acorduri de mediu impaduriri'!$I$2:$I$1048576,"&lt;="&amp;DATE(2024,12,31),'acorduri de mediu impaduriri'!$J$2:$J$1048576,"",'acorduri de mediu impaduriri'!$K$2:$K$1048576,"")
 =0,
 "",
 MAX(0,
   SUMIFS('acorduri de mediu impaduriri'!$C$2:$C$1048576,'acorduri de mediu impaduriri'!$A$2:$A$1048576,$A42,'acorduri de mediu impaduriri'!$I$2:$I$1048576,"&lt;="&amp;DATE(2024,12,31),'acorduri de mediu impaduriri'!$J$2:$J$1048576,"&gt;"&amp;DATE(2024,12,31))
  +SUMIFS('acorduri de mediu impaduriri'!$C$2:$C$1048576,'acorduri de mediu impaduriri'!$A$2:$A$1048576,$A42,'acorduri de mediu impaduriri'!$I$2:$I$1048576,"&lt;="&amp;DATE(2024,12,31),'acorduri de mediu impaduriri'!$K$2:$K$1048576,"&gt;"&amp;DATE(2024,12,31))
  +SUMIFS('acorduri de mediu impaduriri'!$C$2:$C$1048576,'acorduri de mediu impaduriri'!$A$2:$A$1048576,$A42,'acorduri de mediu impaduriri'!$I$2:$I$1048576,"&lt;="&amp;DATE(2024,12,31),'acorduri de mediu impaduriri'!$J$2:$J$1048576,"",'acorduri de mediu impaduriri'!$K$2:$K$1048576,"")
 ))</f>
        <v>1.1990000000000001</v>
      </c>
      <c r="O42" s="28">
        <f>IF(
  COUNTIFS('acorduri de mediu impaduriri'!$A$2:$A$1048576,$A42,'acorduri de mediu impaduriri'!$D$2:$D$1048576,"aprobat",'acorduri de mediu impaduriri'!$J$2:$J$1048576,"&lt;="&amp;DATE(2025,6,30))=0,
  "",
  SUMIFS('acorduri de mediu impaduriri'!$C$2:$C$1048576,'acorduri de mediu impaduriri'!$A$2:$A$1048576,$A42,'acorduri de mediu impaduriri'!$D$2:$D$1048576,"aprobat",'acorduri de mediu impaduriri'!$J$2:$J$1048576,"&lt;="&amp;DATE(2025,6,30))
)</f>
        <v>279.05840000000006</v>
      </c>
      <c r="P42" s="29">
        <f>IF(
  COUNTIFS('acorduri de mediu impaduriri'!$A$2:$A$1048576,$A42,'acorduri de mediu impaduriri'!$I$2:$I$1048576,"&lt;="&amp;DATE(2025,6,30),'acorduri de mediu impaduriri'!$J$2:$J$1048576,"&gt;"&amp;DATE(2025,6,30))
 +COUNTIFS('acorduri de mediu impaduriri'!$A$2:$A$1048576,$A42,'acorduri de mediu impaduriri'!$I$2:$I$1048576,"&lt;="&amp;DATE(2025,6,30),'acorduri de mediu impaduriri'!$K$2:$K$1048576,"&gt;"&amp;DATE(2025,6,30))
 +COUNTIFS('acorduri de mediu impaduriri'!$A$2:$A$1048576,$A42,'acorduri de mediu impaduriri'!$I$2:$I$1048576,"&lt;="&amp;DATE(2025,6,30),'acorduri de mediu impaduriri'!$J$2:$J$1048576,"",'acorduri de mediu impaduriri'!$K$2:$K$1048576,"")
 =0,
 "",
 MAX(0,
   SUMIFS('acorduri de mediu impaduriri'!$C$2:$C$1048576,'acorduri de mediu impaduriri'!$A$2:$A$1048576,$A42,'acorduri de mediu impaduriri'!$I$2:$I$1048576,"&lt;="&amp;DATE(2025,6,30),'acorduri de mediu impaduriri'!$J$2:$J$1048576,"&gt;"&amp;DATE(2025,6,30))
  +SUMIFS('acorduri de mediu impaduriri'!$C$2:$C$1048576,'acorduri de mediu impaduriri'!$A$2:$A$1048576,$A42,'acorduri de mediu impaduriri'!$I$2:$I$1048576,"&lt;="&amp;DATE(2025,6,30),'acorduri de mediu impaduriri'!$K$2:$K$1048576,"&gt;"&amp;DATE(2025,6,30))
  +SUMIFS('acorduri de mediu impaduriri'!$C$2:$C$1048576,'acorduri de mediu impaduriri'!$A$2:$A$1048576,$A42,'acorduri de mediu impaduriri'!$I$2:$I$1048576,"&lt;="&amp;DATE(2025,6,30),'acorduri de mediu impaduriri'!$J$2:$J$1048576,"",'acorduri de mediu impaduriri'!$K$2:$K$1048576,"")
 ))</f>
        <v>57.097799999999999</v>
      </c>
      <c r="Q42" s="28">
        <f>IF(
  COUNTIFS('acorduri de mediu impaduriri'!$A$2:$A$1048576,$A42,'acorduri de mediu impaduriri'!$D$2:$D$1048576,"aprobat",'acorduri de mediu impaduriri'!$J$2:$J$1048576,"&lt;="&amp;DATE(2025,8,6))=0,
  "",
  SUMIFS('acorduri de mediu impaduriri'!$C$2:$C$1048576,'acorduri de mediu impaduriri'!$A$2:$A$1048576,$A42,'acorduri de mediu impaduriri'!$D$2:$D$1048576,"aprobat",'acorduri de mediu impaduriri'!$J$2:$J$1048576,"&lt;="&amp;DATE(2025,8,6))
)</f>
        <v>336.15620000000001</v>
      </c>
      <c r="R42" s="29" t="str">
        <f>IF(
  COUNTIFS('acorduri de mediu impaduriri'!$A$2:$A$1048576,$A42,'acorduri de mediu impaduriri'!$I$2:$I$1048576,"&lt;="&amp;DATE(2025,8,6),'acorduri de mediu impaduriri'!$J$2:$J$1048576,"&gt;"&amp;DATE(2025,8,6))
 +COUNTIFS('acorduri de mediu impaduriri'!$A$2:$A$1048576,$A42,'acorduri de mediu impaduriri'!$I$2:$I$1048576,"&lt;="&amp;DATE(2025,8,6),'acorduri de mediu impaduriri'!$K$2:$K$1048576,"&gt;"&amp;DATE(2025,8,6))
 +COUNTIFS('acorduri de mediu impaduriri'!$A$2:$A$1048576,$A42,'acorduri de mediu impaduriri'!$I$2:$I$1048576,"&lt;="&amp;DATE(2025,8,6),'acorduri de mediu impaduriri'!$J$2:$J$1048576,"",'acorduri de mediu impaduriri'!$K$2:$K$1048576,"")
 =0,
 "",
 MAX(0,
   SUMIFS('acorduri de mediu impaduriri'!$C$2:$C$1048576,'acorduri de mediu impaduriri'!$A$2:$A$1048576,$A42,'acorduri de mediu impaduriri'!$I$2:$I$1048576,"&lt;="&amp;DATE(2025,8,6),'acorduri de mediu impaduriri'!$J$2:$J$1048576,"&gt;"&amp;DATE(2025,8,6))
  +SUMIFS('acorduri de mediu impaduriri'!$C$2:$C$1048576,'acorduri de mediu impaduriri'!$A$2:$A$1048576,$A42,'acorduri de mediu impaduriri'!$I$2:$I$1048576,"&lt;="&amp;DATE(2025,8,6),'acorduri de mediu impaduriri'!$K$2:$K$1048576,"&gt;"&amp;DATE(2025,8,6))
  +SUMIFS('acorduri de mediu impaduriri'!$C$2:$C$1048576,'acorduri de mediu impaduriri'!$A$2:$A$1048576,$A42,'acorduri de mediu impaduriri'!$I$2:$I$1048576,"&lt;="&amp;DATE(2025,8,6),'acorduri de mediu impaduriri'!$J$2:$J$1048576,"",'acorduri de mediu impaduriri'!$K$2:$K$1048576,"")
 ))</f>
        <v/>
      </c>
      <c r="S42" s="42">
        <f>IF(
  COUNTIFS('acorduri de mediu impaduriri'!$A$2:$A$1048576,$A42,'acorduri de mediu impaduriri'!$D$2:$D$1048576,"aprobat",'acorduri de mediu impaduriri'!$J$2:$J$1048576,"&lt;="&amp;DATE(2025,7,30))=0,
  "",
  SUMIFS('acorduri de mediu impaduriri'!$C$2:$C$1048576,'acorduri de mediu impaduriri'!$A$2:$A$1048576,$A42,'acorduri de mediu impaduriri'!$D$2:$D$1048576,"aprobat",'acorduri de mediu impaduriri'!$J$2:$J$1048576,"&lt;="&amp;DATE(2025,7,30))
)</f>
        <v>336.15620000000001</v>
      </c>
    </row>
    <row r="43" spans="1:19" s="19" customFormat="1" ht="23.4" customHeight="1" x14ac:dyDescent="0.45">
      <c r="A43" s="14" t="s">
        <v>46</v>
      </c>
      <c r="B43" s="14"/>
      <c r="C43" s="15">
        <f>SUM(C2:C42)</f>
        <v>21319.47597</v>
      </c>
      <c r="D43" s="15">
        <f>SUM(D2:D42)</f>
        <v>4955.1950999999999</v>
      </c>
      <c r="E43" s="15">
        <f>SUM(E2:E42)</f>
        <v>86.970600000000005</v>
      </c>
      <c r="F43" s="16">
        <f>ROUNDUP(AVERAGE(F2:F42),0)</f>
        <v>96</v>
      </c>
      <c r="G43" s="16">
        <f>ROUNDUP(AVERAGE(G2:G42),0)</f>
        <v>30</v>
      </c>
      <c r="H43" s="16">
        <f>ROUNDUP(AVERAGE(H2:H42),0)</f>
        <v>272</v>
      </c>
      <c r="I43" s="17">
        <f t="shared" ref="I43:R43" si="0">SUM(I2:I42)</f>
        <v>964.27639999999997</v>
      </c>
      <c r="J43" s="18">
        <f t="shared" si="0"/>
        <v>1173.0786300000002</v>
      </c>
      <c r="K43" s="17">
        <f t="shared" si="0"/>
        <v>3014.2290299999995</v>
      </c>
      <c r="L43" s="18">
        <f t="shared" si="0"/>
        <v>1849.5268400000004</v>
      </c>
      <c r="M43" s="17">
        <f t="shared" si="0"/>
        <v>6755.3720699999994</v>
      </c>
      <c r="N43" s="18">
        <f t="shared" si="0"/>
        <v>2832.7443000000003</v>
      </c>
      <c r="O43" s="17">
        <f t="shared" si="0"/>
        <v>16209.504169999998</v>
      </c>
      <c r="P43" s="18">
        <f t="shared" si="0"/>
        <v>7906.9663999999993</v>
      </c>
      <c r="Q43" s="17">
        <f t="shared" si="0"/>
        <v>20608.993169999998</v>
      </c>
      <c r="R43" s="18">
        <f t="shared" si="0"/>
        <v>5461.8472999999994</v>
      </c>
      <c r="S43" s="43">
        <f t="shared" ref="S43" si="1">SUM(S2:S42)</f>
        <v>20168.703069999996</v>
      </c>
    </row>
    <row r="45" spans="1:19" ht="39.6" customHeight="1" x14ac:dyDescent="0.3">
      <c r="A45" s="44" t="s">
        <v>684</v>
      </c>
      <c r="B45" s="39">
        <f>C43/COUNTA(B2:B42)</f>
        <v>687.72503129032259</v>
      </c>
      <c r="C45" s="44" t="s">
        <v>685</v>
      </c>
      <c r="D45" s="39">
        <f>D43/COUNTA(B2:B42)</f>
        <v>159.84500322580644</v>
      </c>
    </row>
    <row r="46" spans="1:19" ht="28.8" customHeight="1" x14ac:dyDescent="0.3">
      <c r="A46" s="44" t="s">
        <v>47</v>
      </c>
      <c r="B46" s="39">
        <f>C43+B45*COUNTBLANK(B2:B42)</f>
        <v>28196.726282903226</v>
      </c>
      <c r="C46" s="44" t="s">
        <v>48</v>
      </c>
      <c r="D46" s="39">
        <f>D43+D45*COUNTBLANK(B2:B42)</f>
        <v>6553.6451322580642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002"/>
  <sheetViews>
    <sheetView workbookViewId="0">
      <pane ySplit="1" topLeftCell="A1178" activePane="bottomLeft" state="frozen"/>
      <selection pane="bottomLeft" activeCell="C1208" sqref="C1208"/>
    </sheetView>
  </sheetViews>
  <sheetFormatPr defaultRowHeight="14.4" x14ac:dyDescent="0.3"/>
  <cols>
    <col min="1" max="1" width="17.44140625" style="1" customWidth="1"/>
    <col min="2" max="2" width="17.77734375" style="9" customWidth="1"/>
    <col min="3" max="3" width="17.77734375" style="2" customWidth="1"/>
    <col min="4" max="4" width="17.77734375" style="1" customWidth="1"/>
    <col min="5" max="6" width="17.77734375" style="9" customWidth="1"/>
    <col min="7" max="7" width="36" style="1" bestFit="1" customWidth="1"/>
    <col min="8" max="8" width="11.5546875" style="1" bestFit="1" customWidth="1"/>
    <col min="9" max="9" width="19.6640625" style="13" bestFit="1" customWidth="1"/>
    <col min="10" max="10" width="19" style="13" bestFit="1" customWidth="1"/>
    <col min="11" max="11" width="20.5546875" style="13" bestFit="1" customWidth="1"/>
  </cols>
  <sheetData>
    <row r="1" spans="1:11" ht="57.6" customHeight="1" x14ac:dyDescent="0.3">
      <c r="A1" s="5" t="s">
        <v>20</v>
      </c>
      <c r="B1" s="10" t="s">
        <v>49</v>
      </c>
      <c r="C1" s="5" t="s">
        <v>50</v>
      </c>
      <c r="D1" s="5" t="s">
        <v>51</v>
      </c>
      <c r="E1" s="10" t="s">
        <v>52</v>
      </c>
      <c r="F1" s="10" t="s">
        <v>53</v>
      </c>
      <c r="G1" s="5" t="s">
        <v>54</v>
      </c>
      <c r="H1" s="5" t="s">
        <v>55</v>
      </c>
      <c r="I1" s="5" t="s">
        <v>56</v>
      </c>
      <c r="J1" s="5" t="s">
        <v>57</v>
      </c>
      <c r="K1" s="5" t="s">
        <v>58</v>
      </c>
    </row>
    <row r="2" spans="1:11" x14ac:dyDescent="0.3">
      <c r="A2" s="1" t="s">
        <v>59</v>
      </c>
      <c r="B2" s="9" t="s">
        <v>60</v>
      </c>
      <c r="C2" s="2">
        <v>35.409999999999997</v>
      </c>
      <c r="D2" s="1" t="s">
        <v>61</v>
      </c>
      <c r="E2" s="9" t="s">
        <v>62</v>
      </c>
      <c r="H2" s="1">
        <f t="shared" ref="H2:H65" si="0">IF(AND(LEN(I2)&gt;0,LEN(J2)&gt;0),J2-I2,"")</f>
        <v>54</v>
      </c>
      <c r="I2" s="13">
        <f t="shared" ref="I2:I65" si="1">IF(B2="","",IF(ISNUMBER(B2),B2,DATE(VALUE(RIGHT(TRIM(B2),4)),VALUE(MID(TRIM(B2),4,2)),VALUE(LEFT(TRIM(B2),2)))))</f>
        <v>44944</v>
      </c>
      <c r="J2" s="13">
        <f t="shared" ref="J2:J65" si="2">IF(E2="","",IF(ISNUMBER(E2),E2,DATE(VALUE(RIGHT(TRIM(E2),4)),VALUE(MID(TRIM(E2),4,2)),VALUE(LEFT(TRIM(E2),2)))))</f>
        <v>44998</v>
      </c>
      <c r="K2" s="13" t="str">
        <f t="shared" ref="K2:K65" si="3">IF(F2="","",IF(ISNUMBER(F2),F2,DATE(VALUE(RIGHT(TRIM(F2),4)),VALUE(MID(TRIM(F2),4,2)),VALUE(LEFT(TRIM(F2),2)))))</f>
        <v/>
      </c>
    </row>
    <row r="3" spans="1:11" x14ac:dyDescent="0.3">
      <c r="A3" s="1" t="s">
        <v>59</v>
      </c>
      <c r="B3" s="9" t="s">
        <v>63</v>
      </c>
      <c r="C3" s="2">
        <v>9.2880000000000003</v>
      </c>
      <c r="D3" s="1" t="s">
        <v>61</v>
      </c>
      <c r="E3" s="9" t="s">
        <v>62</v>
      </c>
      <c r="H3" s="1">
        <f t="shared" si="0"/>
        <v>60</v>
      </c>
      <c r="I3" s="13">
        <f t="shared" si="1"/>
        <v>44938</v>
      </c>
      <c r="J3" s="13">
        <f t="shared" si="2"/>
        <v>44998</v>
      </c>
      <c r="K3" s="13" t="str">
        <f t="shared" si="3"/>
        <v/>
      </c>
    </row>
    <row r="4" spans="1:11" x14ac:dyDescent="0.3">
      <c r="A4" s="1" t="s">
        <v>59</v>
      </c>
      <c r="B4" s="9" t="s">
        <v>64</v>
      </c>
      <c r="C4" s="2">
        <v>2.93</v>
      </c>
      <c r="D4" s="1" t="s">
        <v>61</v>
      </c>
      <c r="E4" s="9" t="s">
        <v>65</v>
      </c>
      <c r="H4" s="1">
        <f t="shared" si="0"/>
        <v>48</v>
      </c>
      <c r="I4" s="13">
        <f t="shared" si="1"/>
        <v>44978</v>
      </c>
      <c r="J4" s="13">
        <f t="shared" si="2"/>
        <v>45026</v>
      </c>
      <c r="K4" s="13" t="str">
        <f t="shared" si="3"/>
        <v/>
      </c>
    </row>
    <row r="5" spans="1:11" x14ac:dyDescent="0.3">
      <c r="A5" s="1" t="s">
        <v>59</v>
      </c>
      <c r="B5" s="9" t="s">
        <v>66</v>
      </c>
      <c r="C5" s="2">
        <v>7.2683</v>
      </c>
      <c r="D5" s="1" t="s">
        <v>61</v>
      </c>
      <c r="E5" s="9" t="s">
        <v>65</v>
      </c>
      <c r="H5" s="1">
        <f t="shared" si="0"/>
        <v>32</v>
      </c>
      <c r="I5" s="13">
        <f t="shared" si="1"/>
        <v>44994</v>
      </c>
      <c r="J5" s="13">
        <f t="shared" si="2"/>
        <v>45026</v>
      </c>
      <c r="K5" s="13" t="str">
        <f t="shared" si="3"/>
        <v/>
      </c>
    </row>
    <row r="6" spans="1:11" x14ac:dyDescent="0.3">
      <c r="A6" s="1" t="s">
        <v>59</v>
      </c>
      <c r="B6" s="9" t="s">
        <v>67</v>
      </c>
      <c r="C6" s="2">
        <v>3.6585000000000001</v>
      </c>
      <c r="D6" s="1" t="s">
        <v>61</v>
      </c>
      <c r="E6" s="9" t="s">
        <v>65</v>
      </c>
      <c r="H6" s="1">
        <f t="shared" si="0"/>
        <v>39</v>
      </c>
      <c r="I6" s="13">
        <f t="shared" si="1"/>
        <v>44987</v>
      </c>
      <c r="J6" s="13">
        <f t="shared" si="2"/>
        <v>45026</v>
      </c>
      <c r="K6" s="13" t="str">
        <f t="shared" si="3"/>
        <v/>
      </c>
    </row>
    <row r="7" spans="1:11" x14ac:dyDescent="0.3">
      <c r="A7" s="1" t="s">
        <v>59</v>
      </c>
      <c r="B7" s="9" t="s">
        <v>68</v>
      </c>
      <c r="C7" s="2">
        <v>5.0998000000000001</v>
      </c>
      <c r="D7" s="1" t="s">
        <v>61</v>
      </c>
      <c r="E7" s="9" t="s">
        <v>69</v>
      </c>
      <c r="H7" s="1">
        <f t="shared" si="0"/>
        <v>83</v>
      </c>
      <c r="I7" s="13">
        <f t="shared" si="1"/>
        <v>44951</v>
      </c>
      <c r="J7" s="13">
        <f t="shared" si="2"/>
        <v>45034</v>
      </c>
      <c r="K7" s="13" t="str">
        <f t="shared" si="3"/>
        <v/>
      </c>
    </row>
    <row r="8" spans="1:11" x14ac:dyDescent="0.3">
      <c r="A8" s="1" t="s">
        <v>59</v>
      </c>
      <c r="B8" s="9" t="s">
        <v>70</v>
      </c>
      <c r="C8" s="4">
        <v>3.9119000000000002</v>
      </c>
      <c r="D8" s="1" t="s">
        <v>61</v>
      </c>
      <c r="E8" s="9" t="s">
        <v>71</v>
      </c>
      <c r="H8" s="1">
        <f t="shared" si="0"/>
        <v>42</v>
      </c>
      <c r="I8" s="13">
        <f t="shared" si="1"/>
        <v>45009</v>
      </c>
      <c r="J8" s="13">
        <f t="shared" si="2"/>
        <v>45051</v>
      </c>
      <c r="K8" s="13" t="str">
        <f t="shared" si="3"/>
        <v/>
      </c>
    </row>
    <row r="9" spans="1:11" x14ac:dyDescent="0.3">
      <c r="A9" s="1" t="s">
        <v>59</v>
      </c>
      <c r="B9" s="9" t="s">
        <v>72</v>
      </c>
      <c r="C9" s="4">
        <v>4.5991999999999997</v>
      </c>
      <c r="D9" s="1" t="s">
        <v>61</v>
      </c>
      <c r="E9" s="9" t="s">
        <v>73</v>
      </c>
      <c r="H9" s="1">
        <f t="shared" si="0"/>
        <v>39</v>
      </c>
      <c r="I9" s="13">
        <f t="shared" si="1"/>
        <v>45015</v>
      </c>
      <c r="J9" s="13">
        <f t="shared" si="2"/>
        <v>45054</v>
      </c>
      <c r="K9" s="13" t="str">
        <f t="shared" si="3"/>
        <v/>
      </c>
    </row>
    <row r="10" spans="1:11" x14ac:dyDescent="0.3">
      <c r="A10" s="1" t="s">
        <v>59</v>
      </c>
      <c r="B10" s="9" t="s">
        <v>62</v>
      </c>
      <c r="C10" s="2">
        <v>7.8</v>
      </c>
      <c r="D10" s="1" t="s">
        <v>61</v>
      </c>
      <c r="E10" s="9" t="s">
        <v>74</v>
      </c>
      <c r="H10" s="1">
        <f t="shared" si="0"/>
        <v>63</v>
      </c>
      <c r="I10" s="13">
        <f t="shared" si="1"/>
        <v>44998</v>
      </c>
      <c r="J10" s="13">
        <f t="shared" si="2"/>
        <v>45061</v>
      </c>
      <c r="K10" s="13" t="str">
        <f t="shared" si="3"/>
        <v/>
      </c>
    </row>
    <row r="11" spans="1:11" x14ac:dyDescent="0.3">
      <c r="A11" s="1" t="s">
        <v>59</v>
      </c>
      <c r="B11" s="9" t="s">
        <v>75</v>
      </c>
      <c r="C11" s="2">
        <v>5.0998000000000001</v>
      </c>
      <c r="D11" s="1" t="s">
        <v>61</v>
      </c>
      <c r="E11" s="9" t="s">
        <v>76</v>
      </c>
      <c r="H11" s="1">
        <f t="shared" si="0"/>
        <v>165</v>
      </c>
      <c r="I11" s="13">
        <f t="shared" si="1"/>
        <v>44931</v>
      </c>
      <c r="J11" s="13">
        <f t="shared" si="2"/>
        <v>45096</v>
      </c>
      <c r="K11" s="13" t="str">
        <f t="shared" si="3"/>
        <v/>
      </c>
    </row>
    <row r="12" spans="1:11" x14ac:dyDescent="0.3">
      <c r="A12" s="1" t="s">
        <v>59</v>
      </c>
      <c r="B12" s="9" t="s">
        <v>77</v>
      </c>
      <c r="C12" s="4">
        <v>6.452</v>
      </c>
      <c r="D12" s="1" t="s">
        <v>61</v>
      </c>
      <c r="E12" s="9" t="s">
        <v>78</v>
      </c>
      <c r="H12" s="1">
        <f t="shared" si="0"/>
        <v>67</v>
      </c>
      <c r="I12" s="13">
        <f t="shared" si="1"/>
        <v>45043</v>
      </c>
      <c r="J12" s="13">
        <f t="shared" si="2"/>
        <v>45110</v>
      </c>
      <c r="K12" s="13" t="str">
        <f t="shared" si="3"/>
        <v/>
      </c>
    </row>
    <row r="13" spans="1:11" x14ac:dyDescent="0.3">
      <c r="A13" s="1" t="s">
        <v>59</v>
      </c>
      <c r="B13" s="9" t="s">
        <v>79</v>
      </c>
      <c r="C13" s="2">
        <v>56.433900000000001</v>
      </c>
      <c r="D13" s="1" t="s">
        <v>61</v>
      </c>
      <c r="E13" s="9" t="s">
        <v>78</v>
      </c>
      <c r="H13" s="1">
        <f t="shared" si="0"/>
        <v>61</v>
      </c>
      <c r="I13" s="13">
        <f t="shared" si="1"/>
        <v>45049</v>
      </c>
      <c r="J13" s="13">
        <f t="shared" si="2"/>
        <v>45110</v>
      </c>
      <c r="K13" s="13" t="str">
        <f t="shared" si="3"/>
        <v/>
      </c>
    </row>
    <row r="14" spans="1:11" x14ac:dyDescent="0.3">
      <c r="A14" s="1" t="s">
        <v>59</v>
      </c>
      <c r="B14" s="9" t="s">
        <v>74</v>
      </c>
      <c r="C14" s="4">
        <v>9</v>
      </c>
      <c r="D14" s="1" t="s">
        <v>61</v>
      </c>
      <c r="E14" s="9" t="s">
        <v>80</v>
      </c>
      <c r="H14" s="1">
        <f t="shared" si="0"/>
        <v>70</v>
      </c>
      <c r="I14" s="13">
        <f t="shared" si="1"/>
        <v>45061</v>
      </c>
      <c r="J14" s="13">
        <f t="shared" si="2"/>
        <v>45131</v>
      </c>
      <c r="K14" s="13" t="str">
        <f t="shared" si="3"/>
        <v/>
      </c>
    </row>
    <row r="15" spans="1:11" x14ac:dyDescent="0.3">
      <c r="A15" s="1" t="s">
        <v>59</v>
      </c>
      <c r="B15" s="9" t="s">
        <v>81</v>
      </c>
      <c r="C15" s="4">
        <v>2.79</v>
      </c>
      <c r="D15" s="1" t="s">
        <v>61</v>
      </c>
      <c r="E15" s="9" t="s">
        <v>82</v>
      </c>
      <c r="H15" s="1">
        <f t="shared" si="0"/>
        <v>34</v>
      </c>
      <c r="I15" s="13">
        <f t="shared" si="1"/>
        <v>45104</v>
      </c>
      <c r="J15" s="13">
        <f t="shared" si="2"/>
        <v>45138</v>
      </c>
      <c r="K15" s="13" t="str">
        <f t="shared" si="3"/>
        <v/>
      </c>
    </row>
    <row r="16" spans="1:11" x14ac:dyDescent="0.3">
      <c r="A16" s="1" t="s">
        <v>59</v>
      </c>
      <c r="B16" s="9" t="s">
        <v>83</v>
      </c>
      <c r="C16" s="4">
        <v>15.898300000000001</v>
      </c>
      <c r="D16" s="1" t="s">
        <v>61</v>
      </c>
      <c r="E16" s="9" t="s">
        <v>84</v>
      </c>
      <c r="H16" s="1">
        <f t="shared" si="0"/>
        <v>60</v>
      </c>
      <c r="I16" s="13">
        <f t="shared" si="1"/>
        <v>45085</v>
      </c>
      <c r="J16" s="13">
        <f t="shared" si="2"/>
        <v>45145</v>
      </c>
      <c r="K16" s="13" t="str">
        <f t="shared" si="3"/>
        <v/>
      </c>
    </row>
    <row r="17" spans="1:11" x14ac:dyDescent="0.3">
      <c r="A17" s="1" t="s">
        <v>59</v>
      </c>
      <c r="B17" s="9" t="s">
        <v>85</v>
      </c>
      <c r="C17" s="4">
        <v>10.386100000000001</v>
      </c>
      <c r="D17" s="1" t="s">
        <v>61</v>
      </c>
      <c r="E17" s="9" t="s">
        <v>86</v>
      </c>
      <c r="H17" s="1">
        <f t="shared" si="0"/>
        <v>62</v>
      </c>
      <c r="I17" s="13">
        <f t="shared" si="1"/>
        <v>45092</v>
      </c>
      <c r="J17" s="13">
        <f t="shared" si="2"/>
        <v>45154</v>
      </c>
      <c r="K17" s="13" t="str">
        <f t="shared" si="3"/>
        <v/>
      </c>
    </row>
    <row r="18" spans="1:11" x14ac:dyDescent="0.3">
      <c r="A18" s="1" t="s">
        <v>59</v>
      </c>
      <c r="B18" s="9" t="s">
        <v>81</v>
      </c>
      <c r="C18" s="4">
        <v>4.5</v>
      </c>
      <c r="D18" s="1" t="s">
        <v>61</v>
      </c>
      <c r="E18" s="9" t="s">
        <v>87</v>
      </c>
      <c r="H18" s="1">
        <f t="shared" si="0"/>
        <v>55</v>
      </c>
      <c r="I18" s="13">
        <f t="shared" si="1"/>
        <v>45104</v>
      </c>
      <c r="J18" s="13">
        <f t="shared" si="2"/>
        <v>45159</v>
      </c>
      <c r="K18" s="13" t="str">
        <f t="shared" si="3"/>
        <v/>
      </c>
    </row>
    <row r="19" spans="1:11" x14ac:dyDescent="0.3">
      <c r="A19" s="1" t="s">
        <v>59</v>
      </c>
      <c r="B19" s="9" t="s">
        <v>81</v>
      </c>
      <c r="C19" s="4">
        <v>11.3653</v>
      </c>
      <c r="D19" s="1" t="s">
        <v>61</v>
      </c>
      <c r="E19" s="9" t="s">
        <v>88</v>
      </c>
      <c r="H19" s="1">
        <f t="shared" si="0"/>
        <v>69</v>
      </c>
      <c r="I19" s="13">
        <f t="shared" si="1"/>
        <v>45104</v>
      </c>
      <c r="J19" s="13">
        <f t="shared" si="2"/>
        <v>45173</v>
      </c>
      <c r="K19" s="13" t="str">
        <f t="shared" si="3"/>
        <v/>
      </c>
    </row>
    <row r="20" spans="1:11" x14ac:dyDescent="0.3">
      <c r="A20" s="1" t="s">
        <v>59</v>
      </c>
      <c r="B20" s="9" t="s">
        <v>87</v>
      </c>
      <c r="C20" s="2">
        <v>2</v>
      </c>
      <c r="D20" s="1" t="s">
        <v>61</v>
      </c>
      <c r="E20" s="9" t="s">
        <v>89</v>
      </c>
      <c r="H20" s="1">
        <f t="shared" si="0"/>
        <v>37</v>
      </c>
      <c r="I20" s="13">
        <f t="shared" si="1"/>
        <v>45159</v>
      </c>
      <c r="J20" s="13">
        <f t="shared" si="2"/>
        <v>45196</v>
      </c>
      <c r="K20" s="13" t="str">
        <f t="shared" si="3"/>
        <v/>
      </c>
    </row>
    <row r="21" spans="1:11" x14ac:dyDescent="0.3">
      <c r="A21" s="1" t="s">
        <v>59</v>
      </c>
      <c r="B21" s="9" t="s">
        <v>87</v>
      </c>
      <c r="C21" s="2">
        <v>4.3099999999999996</v>
      </c>
      <c r="D21" s="1" t="s">
        <v>61</v>
      </c>
      <c r="E21" s="9" t="s">
        <v>89</v>
      </c>
      <c r="H21" s="1">
        <f t="shared" si="0"/>
        <v>37</v>
      </c>
      <c r="I21" s="13">
        <f t="shared" si="1"/>
        <v>45159</v>
      </c>
      <c r="J21" s="13">
        <f t="shared" si="2"/>
        <v>45196</v>
      </c>
      <c r="K21" s="13" t="str">
        <f t="shared" si="3"/>
        <v/>
      </c>
    </row>
    <row r="22" spans="1:11" x14ac:dyDescent="0.3">
      <c r="A22" s="1" t="s">
        <v>59</v>
      </c>
      <c r="B22" s="9" t="s">
        <v>90</v>
      </c>
      <c r="C22" s="2">
        <v>4.2</v>
      </c>
      <c r="D22" s="1" t="s">
        <v>61</v>
      </c>
      <c r="E22" s="9" t="s">
        <v>91</v>
      </c>
      <c r="H22" s="1">
        <f t="shared" si="0"/>
        <v>38</v>
      </c>
      <c r="I22" s="13">
        <f t="shared" si="1"/>
        <v>45188</v>
      </c>
      <c r="J22" s="13">
        <f t="shared" si="2"/>
        <v>45226</v>
      </c>
      <c r="K22" s="13" t="str">
        <f t="shared" si="3"/>
        <v/>
      </c>
    </row>
    <row r="23" spans="1:11" x14ac:dyDescent="0.3">
      <c r="A23" s="1" t="s">
        <v>59</v>
      </c>
      <c r="B23" s="9" t="s">
        <v>92</v>
      </c>
      <c r="C23" s="2">
        <v>1.5</v>
      </c>
      <c r="D23" s="1" t="s">
        <v>61</v>
      </c>
      <c r="E23" s="9" t="s">
        <v>93</v>
      </c>
      <c r="H23" s="1">
        <f t="shared" si="0"/>
        <v>29</v>
      </c>
      <c r="I23" s="13">
        <f t="shared" si="1"/>
        <v>45252</v>
      </c>
      <c r="J23" s="13">
        <f t="shared" si="2"/>
        <v>45281</v>
      </c>
      <c r="K23" s="13" t="str">
        <f t="shared" si="3"/>
        <v/>
      </c>
    </row>
    <row r="24" spans="1:11" x14ac:dyDescent="0.3">
      <c r="A24" s="1" t="s">
        <v>59</v>
      </c>
      <c r="B24" s="9" t="s">
        <v>94</v>
      </c>
      <c r="C24" s="2">
        <v>1.1599999999999999</v>
      </c>
      <c r="D24" s="1" t="s">
        <v>61</v>
      </c>
      <c r="E24" s="9" t="s">
        <v>95</v>
      </c>
      <c r="H24" s="1">
        <f t="shared" si="0"/>
        <v>56</v>
      </c>
      <c r="I24" s="13">
        <f t="shared" si="1"/>
        <v>45328</v>
      </c>
      <c r="J24" s="13">
        <f t="shared" si="2"/>
        <v>45384</v>
      </c>
      <c r="K24" s="13" t="str">
        <f t="shared" si="3"/>
        <v/>
      </c>
    </row>
    <row r="25" spans="1:11" x14ac:dyDescent="0.3">
      <c r="A25" s="1" t="s">
        <v>59</v>
      </c>
      <c r="B25" s="9" t="s">
        <v>85</v>
      </c>
      <c r="C25" s="2">
        <f>9.01553+4.4447</f>
        <v>13.460229999999999</v>
      </c>
      <c r="D25" s="1" t="s">
        <v>61</v>
      </c>
      <c r="E25" s="9" t="s">
        <v>96</v>
      </c>
      <c r="H25" s="1">
        <f t="shared" si="0"/>
        <v>207</v>
      </c>
      <c r="I25" s="13">
        <f t="shared" si="1"/>
        <v>45092</v>
      </c>
      <c r="J25" s="13">
        <f t="shared" si="2"/>
        <v>45299</v>
      </c>
      <c r="K25" s="13" t="str">
        <f t="shared" si="3"/>
        <v/>
      </c>
    </row>
    <row r="26" spans="1:11" x14ac:dyDescent="0.3">
      <c r="A26" s="1" t="s">
        <v>59</v>
      </c>
      <c r="B26" s="9" t="s">
        <v>97</v>
      </c>
      <c r="C26" s="2">
        <v>0.97950000000000004</v>
      </c>
      <c r="D26" s="1" t="s">
        <v>61</v>
      </c>
      <c r="E26" s="9" t="s">
        <v>98</v>
      </c>
      <c r="H26" s="1">
        <f t="shared" si="0"/>
        <v>28</v>
      </c>
      <c r="I26" s="13">
        <f t="shared" si="1"/>
        <v>45306</v>
      </c>
      <c r="J26" s="13">
        <f t="shared" si="2"/>
        <v>45334</v>
      </c>
      <c r="K26" s="13" t="str">
        <f t="shared" si="3"/>
        <v/>
      </c>
    </row>
    <row r="27" spans="1:11" x14ac:dyDescent="0.3">
      <c r="A27" s="1" t="s">
        <v>59</v>
      </c>
      <c r="B27" s="9" t="s">
        <v>99</v>
      </c>
      <c r="C27" s="2">
        <v>1.3</v>
      </c>
      <c r="D27" s="1" t="s">
        <v>61</v>
      </c>
      <c r="E27" s="9" t="s">
        <v>98</v>
      </c>
      <c r="H27" s="1">
        <f t="shared" si="0"/>
        <v>75</v>
      </c>
      <c r="I27" s="13">
        <f t="shared" si="1"/>
        <v>45259</v>
      </c>
      <c r="J27" s="13">
        <f t="shared" si="2"/>
        <v>45334</v>
      </c>
      <c r="K27" s="13" t="str">
        <f t="shared" si="3"/>
        <v/>
      </c>
    </row>
    <row r="28" spans="1:11" x14ac:dyDescent="0.3">
      <c r="A28" s="1" t="s">
        <v>59</v>
      </c>
      <c r="B28" s="9" t="s">
        <v>100</v>
      </c>
      <c r="C28" s="2">
        <v>12.7</v>
      </c>
      <c r="D28" s="1" t="s">
        <v>61</v>
      </c>
      <c r="E28" s="9" t="s">
        <v>101</v>
      </c>
      <c r="H28" s="1">
        <f t="shared" si="0"/>
        <v>74</v>
      </c>
      <c r="I28" s="13">
        <f t="shared" si="1"/>
        <v>45264</v>
      </c>
      <c r="J28" s="13">
        <f t="shared" si="2"/>
        <v>45338</v>
      </c>
      <c r="K28" s="13" t="str">
        <f t="shared" si="3"/>
        <v/>
      </c>
    </row>
    <row r="29" spans="1:11" x14ac:dyDescent="0.3">
      <c r="A29" s="1" t="s">
        <v>59</v>
      </c>
      <c r="B29" s="9" t="s">
        <v>102</v>
      </c>
      <c r="C29" s="2">
        <v>18.2166</v>
      </c>
      <c r="D29" s="1" t="s">
        <v>61</v>
      </c>
      <c r="E29" s="9" t="s">
        <v>103</v>
      </c>
      <c r="H29" s="1">
        <f t="shared" si="0"/>
        <v>125</v>
      </c>
      <c r="I29" s="13">
        <f t="shared" si="1"/>
        <v>45272</v>
      </c>
      <c r="J29" s="13">
        <f t="shared" si="2"/>
        <v>45397</v>
      </c>
      <c r="K29" s="13" t="str">
        <f t="shared" si="3"/>
        <v/>
      </c>
    </row>
    <row r="30" spans="1:11" x14ac:dyDescent="0.3">
      <c r="A30" s="1" t="s">
        <v>59</v>
      </c>
      <c r="B30" s="9" t="s">
        <v>104</v>
      </c>
      <c r="C30" s="2">
        <v>2.8315000000000001</v>
      </c>
      <c r="D30" s="1" t="s">
        <v>61</v>
      </c>
      <c r="E30" s="9" t="s">
        <v>105</v>
      </c>
      <c r="H30" s="1">
        <f t="shared" si="0"/>
        <v>33</v>
      </c>
      <c r="I30" s="13">
        <f t="shared" si="1"/>
        <v>45365</v>
      </c>
      <c r="J30" s="13">
        <f t="shared" si="2"/>
        <v>45398</v>
      </c>
      <c r="K30" s="13" t="str">
        <f t="shared" si="3"/>
        <v/>
      </c>
    </row>
    <row r="31" spans="1:11" x14ac:dyDescent="0.3">
      <c r="A31" s="1" t="s">
        <v>59</v>
      </c>
      <c r="B31" s="9" t="s">
        <v>106</v>
      </c>
      <c r="C31" s="2">
        <v>4.9992000000000001</v>
      </c>
      <c r="D31" s="1" t="s">
        <v>61</v>
      </c>
      <c r="E31" s="9" t="s">
        <v>105</v>
      </c>
      <c r="H31" s="1">
        <f t="shared" si="0"/>
        <v>78</v>
      </c>
      <c r="I31" s="13">
        <f t="shared" si="1"/>
        <v>45320</v>
      </c>
      <c r="J31" s="13">
        <f t="shared" si="2"/>
        <v>45398</v>
      </c>
      <c r="K31" s="13" t="str">
        <f t="shared" si="3"/>
        <v/>
      </c>
    </row>
    <row r="32" spans="1:11" x14ac:dyDescent="0.3">
      <c r="A32" s="1" t="s">
        <v>59</v>
      </c>
      <c r="B32" s="9" t="s">
        <v>107</v>
      </c>
      <c r="C32" s="2">
        <v>0.41270000000000001</v>
      </c>
      <c r="D32" s="1" t="s">
        <v>61</v>
      </c>
      <c r="E32" s="9" t="s">
        <v>105</v>
      </c>
      <c r="H32" s="1">
        <f t="shared" si="0"/>
        <v>42</v>
      </c>
      <c r="I32" s="13">
        <f t="shared" si="1"/>
        <v>45356</v>
      </c>
      <c r="J32" s="13">
        <f t="shared" si="2"/>
        <v>45398</v>
      </c>
      <c r="K32" s="13" t="str">
        <f t="shared" si="3"/>
        <v/>
      </c>
    </row>
    <row r="33" spans="1:11" x14ac:dyDescent="0.3">
      <c r="A33" s="1" t="s">
        <v>59</v>
      </c>
      <c r="B33" s="9" t="s">
        <v>108</v>
      </c>
      <c r="C33" s="2">
        <v>1.25</v>
      </c>
      <c r="D33" s="1" t="s">
        <v>61</v>
      </c>
      <c r="E33" s="9" t="s">
        <v>109</v>
      </c>
      <c r="H33" s="1">
        <f t="shared" si="0"/>
        <v>29</v>
      </c>
      <c r="I33" s="13">
        <f t="shared" si="1"/>
        <v>45376</v>
      </c>
      <c r="J33" s="13">
        <f t="shared" si="2"/>
        <v>45405</v>
      </c>
      <c r="K33" s="13" t="str">
        <f t="shared" si="3"/>
        <v/>
      </c>
    </row>
    <row r="34" spans="1:11" x14ac:dyDescent="0.3">
      <c r="A34" s="1" t="s">
        <v>59</v>
      </c>
      <c r="B34" s="9" t="s">
        <v>110</v>
      </c>
      <c r="C34" s="2">
        <v>11.24</v>
      </c>
      <c r="D34" s="1" t="s">
        <v>61</v>
      </c>
      <c r="E34" s="9" t="s">
        <v>111</v>
      </c>
      <c r="H34" s="1">
        <f t="shared" si="0"/>
        <v>38</v>
      </c>
      <c r="I34" s="13">
        <f t="shared" si="1"/>
        <v>45373</v>
      </c>
      <c r="J34" s="13">
        <f t="shared" si="2"/>
        <v>45411</v>
      </c>
      <c r="K34" s="13" t="str">
        <f t="shared" si="3"/>
        <v/>
      </c>
    </row>
    <row r="35" spans="1:11" x14ac:dyDescent="0.3">
      <c r="A35" s="1" t="s">
        <v>59</v>
      </c>
      <c r="B35" s="9" t="s">
        <v>112</v>
      </c>
      <c r="C35" s="2">
        <v>1.9031</v>
      </c>
      <c r="D35" s="1" t="s">
        <v>61</v>
      </c>
      <c r="E35" s="9" t="s">
        <v>113</v>
      </c>
      <c r="H35" s="1">
        <f t="shared" si="0"/>
        <v>93</v>
      </c>
      <c r="I35" s="13">
        <f t="shared" si="1"/>
        <v>45327</v>
      </c>
      <c r="J35" s="13">
        <f t="shared" si="2"/>
        <v>45420</v>
      </c>
      <c r="K35" s="13" t="str">
        <f t="shared" si="3"/>
        <v/>
      </c>
    </row>
    <row r="36" spans="1:11" x14ac:dyDescent="0.3">
      <c r="A36" s="1" t="s">
        <v>59</v>
      </c>
      <c r="B36" s="9" t="s">
        <v>114</v>
      </c>
      <c r="C36" s="2">
        <v>29.161200000000001</v>
      </c>
      <c r="D36" s="1" t="s">
        <v>61</v>
      </c>
      <c r="E36" s="9" t="s">
        <v>115</v>
      </c>
      <c r="H36" s="1">
        <f t="shared" si="0"/>
        <v>411</v>
      </c>
      <c r="I36" s="13">
        <f t="shared" si="1"/>
        <v>45046</v>
      </c>
      <c r="J36" s="13">
        <f t="shared" si="2"/>
        <v>45457</v>
      </c>
      <c r="K36" s="13" t="str">
        <f t="shared" si="3"/>
        <v/>
      </c>
    </row>
    <row r="37" spans="1:11" x14ac:dyDescent="0.3">
      <c r="A37" s="1" t="s">
        <v>59</v>
      </c>
      <c r="B37" s="9" t="s">
        <v>116</v>
      </c>
      <c r="C37" s="2">
        <v>9.6143999999999998</v>
      </c>
      <c r="D37" s="1" t="s">
        <v>61</v>
      </c>
      <c r="E37" s="9" t="s">
        <v>117</v>
      </c>
      <c r="H37" s="1">
        <f t="shared" si="0"/>
        <v>31</v>
      </c>
      <c r="I37" s="13">
        <f t="shared" si="1"/>
        <v>45429</v>
      </c>
      <c r="J37" s="13">
        <f t="shared" si="2"/>
        <v>45460</v>
      </c>
      <c r="K37" s="13" t="str">
        <f t="shared" si="3"/>
        <v/>
      </c>
    </row>
    <row r="38" spans="1:11" x14ac:dyDescent="0.3">
      <c r="A38" s="1" t="s">
        <v>59</v>
      </c>
      <c r="B38" s="9" t="s">
        <v>117</v>
      </c>
      <c r="C38" s="2">
        <v>0.64880000000000004</v>
      </c>
      <c r="D38" s="1" t="s">
        <v>61</v>
      </c>
      <c r="E38" s="9" t="s">
        <v>117</v>
      </c>
      <c r="H38" s="1">
        <f t="shared" si="0"/>
        <v>0</v>
      </c>
      <c r="I38" s="13">
        <f t="shared" si="1"/>
        <v>45460</v>
      </c>
      <c r="J38" s="13">
        <f t="shared" si="2"/>
        <v>45460</v>
      </c>
      <c r="K38" s="13" t="str">
        <f t="shared" si="3"/>
        <v/>
      </c>
    </row>
    <row r="39" spans="1:11" x14ac:dyDescent="0.3">
      <c r="A39" s="1" t="s">
        <v>59</v>
      </c>
      <c r="B39" s="9" t="s">
        <v>116</v>
      </c>
      <c r="C39" s="2">
        <v>1.7694000000000001</v>
      </c>
      <c r="D39" s="1" t="s">
        <v>61</v>
      </c>
      <c r="E39" s="9" t="s">
        <v>118</v>
      </c>
      <c r="H39" s="1">
        <f t="shared" si="0"/>
        <v>39</v>
      </c>
      <c r="I39" s="13">
        <f t="shared" si="1"/>
        <v>45429</v>
      </c>
      <c r="J39" s="13">
        <f t="shared" si="2"/>
        <v>45468</v>
      </c>
      <c r="K39" s="13" t="str">
        <f t="shared" si="3"/>
        <v/>
      </c>
    </row>
    <row r="40" spans="1:11" x14ac:dyDescent="0.3">
      <c r="A40" s="1" t="s">
        <v>59</v>
      </c>
      <c r="B40" s="9" t="s">
        <v>112</v>
      </c>
      <c r="C40" s="2">
        <v>14.4519</v>
      </c>
      <c r="D40" s="1" t="s">
        <v>61</v>
      </c>
      <c r="E40" s="9" t="s">
        <v>119</v>
      </c>
      <c r="H40" s="1">
        <f t="shared" si="0"/>
        <v>175</v>
      </c>
      <c r="I40" s="13">
        <f t="shared" si="1"/>
        <v>45327</v>
      </c>
      <c r="J40" s="13">
        <f t="shared" si="2"/>
        <v>45502</v>
      </c>
      <c r="K40" s="13" t="str">
        <f t="shared" si="3"/>
        <v/>
      </c>
    </row>
    <row r="41" spans="1:11" x14ac:dyDescent="0.3">
      <c r="A41" s="1" t="s">
        <v>59</v>
      </c>
      <c r="B41" s="9" t="s">
        <v>120</v>
      </c>
      <c r="C41" s="2">
        <v>9.7200000000000006</v>
      </c>
      <c r="D41" s="1" t="s">
        <v>61</v>
      </c>
      <c r="E41" s="9" t="s">
        <v>119</v>
      </c>
      <c r="H41" s="1">
        <f t="shared" si="0"/>
        <v>47</v>
      </c>
      <c r="I41" s="13">
        <f t="shared" si="1"/>
        <v>45455</v>
      </c>
      <c r="J41" s="13">
        <f t="shared" si="2"/>
        <v>45502</v>
      </c>
      <c r="K41" s="13" t="str">
        <f t="shared" si="3"/>
        <v/>
      </c>
    </row>
    <row r="42" spans="1:11" x14ac:dyDescent="0.3">
      <c r="A42" s="1" t="s">
        <v>59</v>
      </c>
      <c r="B42" s="9" t="s">
        <v>121</v>
      </c>
      <c r="C42" s="2">
        <v>26.56</v>
      </c>
      <c r="D42" s="1" t="s">
        <v>61</v>
      </c>
      <c r="E42" s="9" t="s">
        <v>122</v>
      </c>
      <c r="H42" s="1">
        <f t="shared" si="0"/>
        <v>53</v>
      </c>
      <c r="I42" s="13">
        <f t="shared" si="1"/>
        <v>45435</v>
      </c>
      <c r="J42" s="13">
        <f t="shared" si="2"/>
        <v>45488</v>
      </c>
      <c r="K42" s="13" t="str">
        <f t="shared" si="3"/>
        <v/>
      </c>
    </row>
    <row r="43" spans="1:11" x14ac:dyDescent="0.3">
      <c r="A43" s="1" t="s">
        <v>59</v>
      </c>
      <c r="B43" s="9" t="s">
        <v>118</v>
      </c>
      <c r="C43" s="2">
        <v>14.72</v>
      </c>
      <c r="D43" s="1" t="s">
        <v>61</v>
      </c>
      <c r="E43" s="9" t="s">
        <v>123</v>
      </c>
      <c r="H43" s="1">
        <f t="shared" si="0"/>
        <v>38</v>
      </c>
      <c r="I43" s="13">
        <f t="shared" si="1"/>
        <v>45468</v>
      </c>
      <c r="J43" s="13">
        <f t="shared" si="2"/>
        <v>45506</v>
      </c>
      <c r="K43" s="13" t="str">
        <f t="shared" si="3"/>
        <v/>
      </c>
    </row>
    <row r="44" spans="1:11" x14ac:dyDescent="0.3">
      <c r="A44" s="1" t="s">
        <v>59</v>
      </c>
      <c r="B44" s="9" t="s">
        <v>124</v>
      </c>
      <c r="C44" s="2">
        <v>1.2723</v>
      </c>
      <c r="D44" s="1" t="s">
        <v>61</v>
      </c>
      <c r="E44" s="9" t="s">
        <v>125</v>
      </c>
      <c r="H44" s="1">
        <f t="shared" si="0"/>
        <v>48</v>
      </c>
      <c r="I44" s="13">
        <f t="shared" si="1"/>
        <v>45462</v>
      </c>
      <c r="J44" s="13">
        <f t="shared" si="2"/>
        <v>45510</v>
      </c>
      <c r="K44" s="13" t="str">
        <f t="shared" si="3"/>
        <v/>
      </c>
    </row>
    <row r="45" spans="1:11" x14ac:dyDescent="0.3">
      <c r="A45" s="1" t="s">
        <v>59</v>
      </c>
      <c r="B45" s="9" t="s">
        <v>126</v>
      </c>
      <c r="C45" s="2">
        <v>9.2904999999999998</v>
      </c>
      <c r="D45" s="1" t="s">
        <v>61</v>
      </c>
      <c r="E45" s="9" t="s">
        <v>127</v>
      </c>
      <c r="H45" s="1">
        <f t="shared" si="0"/>
        <v>62</v>
      </c>
      <c r="I45" s="13">
        <f t="shared" si="1"/>
        <v>45461</v>
      </c>
      <c r="J45" s="13">
        <f t="shared" si="2"/>
        <v>45523</v>
      </c>
      <c r="K45" s="13" t="str">
        <f t="shared" si="3"/>
        <v/>
      </c>
    </row>
    <row r="46" spans="1:11" x14ac:dyDescent="0.3">
      <c r="A46" s="1" t="s">
        <v>59</v>
      </c>
      <c r="B46" s="9" t="s">
        <v>126</v>
      </c>
      <c r="C46" s="2">
        <v>2.3692000000000002</v>
      </c>
      <c r="D46" s="1" t="s">
        <v>61</v>
      </c>
      <c r="E46" s="9" t="s">
        <v>128</v>
      </c>
      <c r="H46" s="1">
        <f t="shared" si="0"/>
        <v>76</v>
      </c>
      <c r="I46" s="13">
        <f t="shared" si="1"/>
        <v>45461</v>
      </c>
      <c r="J46" s="13">
        <f t="shared" si="2"/>
        <v>45537</v>
      </c>
      <c r="K46" s="13" t="str">
        <f t="shared" si="3"/>
        <v/>
      </c>
    </row>
    <row r="47" spans="1:11" x14ac:dyDescent="0.3">
      <c r="A47" s="1" t="s">
        <v>59</v>
      </c>
      <c r="B47" s="9" t="s">
        <v>122</v>
      </c>
      <c r="C47" s="2">
        <v>6.8795000000000002</v>
      </c>
      <c r="D47" s="1" t="s">
        <v>61</v>
      </c>
      <c r="E47" s="9" t="s">
        <v>128</v>
      </c>
      <c r="H47" s="1">
        <f t="shared" si="0"/>
        <v>49</v>
      </c>
      <c r="I47" s="13">
        <f t="shared" si="1"/>
        <v>45488</v>
      </c>
      <c r="J47" s="13">
        <f t="shared" si="2"/>
        <v>45537</v>
      </c>
      <c r="K47" s="13" t="str">
        <f t="shared" si="3"/>
        <v/>
      </c>
    </row>
    <row r="48" spans="1:11" x14ac:dyDescent="0.3">
      <c r="A48" s="1" t="s">
        <v>59</v>
      </c>
      <c r="B48" s="9" t="s">
        <v>126</v>
      </c>
      <c r="C48" s="2">
        <v>2.0790000000000002</v>
      </c>
      <c r="D48" s="1" t="s">
        <v>61</v>
      </c>
      <c r="E48" s="9" t="s">
        <v>129</v>
      </c>
      <c r="H48" s="1">
        <f t="shared" si="0"/>
        <v>97</v>
      </c>
      <c r="I48" s="13">
        <f t="shared" si="1"/>
        <v>45461</v>
      </c>
      <c r="J48" s="13">
        <f t="shared" si="2"/>
        <v>45558</v>
      </c>
      <c r="K48" s="13" t="str">
        <f t="shared" si="3"/>
        <v/>
      </c>
    </row>
    <row r="49" spans="1:11" x14ac:dyDescent="0.3">
      <c r="A49" s="1" t="s">
        <v>59</v>
      </c>
      <c r="B49" s="9" t="s">
        <v>126</v>
      </c>
      <c r="C49" s="2">
        <v>3.97</v>
      </c>
      <c r="D49" s="1" t="s">
        <v>61</v>
      </c>
      <c r="E49" s="9" t="s">
        <v>130</v>
      </c>
      <c r="H49" s="1">
        <f t="shared" si="0"/>
        <v>101</v>
      </c>
      <c r="I49" s="13">
        <f t="shared" si="1"/>
        <v>45461</v>
      </c>
      <c r="J49" s="13">
        <f t="shared" si="2"/>
        <v>45562</v>
      </c>
      <c r="K49" s="13" t="str">
        <f t="shared" si="3"/>
        <v/>
      </c>
    </row>
    <row r="50" spans="1:11" x14ac:dyDescent="0.3">
      <c r="A50" s="1" t="s">
        <v>59</v>
      </c>
      <c r="B50" s="9" t="s">
        <v>122</v>
      </c>
      <c r="C50" s="2">
        <v>8.94</v>
      </c>
      <c r="D50" s="1" t="s">
        <v>61</v>
      </c>
      <c r="E50" s="9" t="s">
        <v>131</v>
      </c>
      <c r="H50" s="1">
        <f t="shared" si="0"/>
        <v>77</v>
      </c>
      <c r="I50" s="13">
        <f t="shared" si="1"/>
        <v>45488</v>
      </c>
      <c r="J50" s="13">
        <f t="shared" si="2"/>
        <v>45565</v>
      </c>
      <c r="K50" s="13" t="str">
        <f t="shared" si="3"/>
        <v/>
      </c>
    </row>
    <row r="51" spans="1:11" x14ac:dyDescent="0.3">
      <c r="A51" s="1" t="s">
        <v>59</v>
      </c>
      <c r="B51" s="9" t="s">
        <v>132</v>
      </c>
      <c r="C51" s="2">
        <v>50.02</v>
      </c>
      <c r="D51" s="1" t="s">
        <v>61</v>
      </c>
      <c r="E51" s="9" t="s">
        <v>133</v>
      </c>
      <c r="H51" s="1">
        <f t="shared" si="0"/>
        <v>40</v>
      </c>
      <c r="I51" s="13">
        <f t="shared" si="1"/>
        <v>45526</v>
      </c>
      <c r="J51" s="13">
        <f t="shared" si="2"/>
        <v>45566</v>
      </c>
      <c r="K51" s="13" t="str">
        <f t="shared" si="3"/>
        <v/>
      </c>
    </row>
    <row r="52" spans="1:11" x14ac:dyDescent="0.3">
      <c r="A52" s="1" t="s">
        <v>59</v>
      </c>
      <c r="B52" s="9" t="s">
        <v>118</v>
      </c>
      <c r="C52" s="2">
        <v>15.5623</v>
      </c>
      <c r="D52" s="1" t="s">
        <v>61</v>
      </c>
      <c r="E52" s="9" t="s">
        <v>134</v>
      </c>
      <c r="H52" s="1">
        <f t="shared" si="0"/>
        <v>100</v>
      </c>
      <c r="I52" s="13">
        <f t="shared" si="1"/>
        <v>45468</v>
      </c>
      <c r="J52" s="13">
        <f t="shared" si="2"/>
        <v>45568</v>
      </c>
      <c r="K52" s="13" t="str">
        <f t="shared" si="3"/>
        <v/>
      </c>
    </row>
    <row r="53" spans="1:11" x14ac:dyDescent="0.3">
      <c r="A53" s="1" t="s">
        <v>59</v>
      </c>
      <c r="B53" s="9" t="s">
        <v>135</v>
      </c>
      <c r="C53" s="2">
        <v>7.6144999999999996</v>
      </c>
      <c r="D53" s="1" t="s">
        <v>61</v>
      </c>
      <c r="E53" s="9" t="s">
        <v>136</v>
      </c>
      <c r="H53" s="1">
        <f t="shared" si="0"/>
        <v>89</v>
      </c>
      <c r="I53" s="13">
        <f t="shared" si="1"/>
        <v>45483</v>
      </c>
      <c r="J53" s="13">
        <f t="shared" si="2"/>
        <v>45572</v>
      </c>
      <c r="K53" s="13" t="str">
        <f t="shared" si="3"/>
        <v/>
      </c>
    </row>
    <row r="54" spans="1:11" x14ac:dyDescent="0.3">
      <c r="A54" s="1" t="s">
        <v>59</v>
      </c>
      <c r="B54" s="9" t="s">
        <v>137</v>
      </c>
      <c r="C54" s="2">
        <v>14.1989</v>
      </c>
      <c r="D54" s="1" t="s">
        <v>61</v>
      </c>
      <c r="E54" s="9" t="s">
        <v>138</v>
      </c>
      <c r="H54" s="1">
        <f t="shared" si="0"/>
        <v>90</v>
      </c>
      <c r="I54" s="13">
        <f t="shared" si="1"/>
        <v>45489</v>
      </c>
      <c r="J54" s="13">
        <f t="shared" si="2"/>
        <v>45579</v>
      </c>
      <c r="K54" s="13" t="str">
        <f t="shared" si="3"/>
        <v/>
      </c>
    </row>
    <row r="55" spans="1:11" x14ac:dyDescent="0.3">
      <c r="A55" s="1" t="s">
        <v>59</v>
      </c>
      <c r="B55" s="9" t="s">
        <v>139</v>
      </c>
      <c r="C55" s="2">
        <v>2.1976</v>
      </c>
      <c r="D55" s="1" t="s">
        <v>61</v>
      </c>
      <c r="E55" s="9" t="s">
        <v>138</v>
      </c>
      <c r="H55" s="1">
        <f t="shared" si="0"/>
        <v>94</v>
      </c>
      <c r="I55" s="13">
        <f t="shared" si="1"/>
        <v>45485</v>
      </c>
      <c r="J55" s="13">
        <f t="shared" si="2"/>
        <v>45579</v>
      </c>
      <c r="K55" s="13" t="str">
        <f t="shared" si="3"/>
        <v/>
      </c>
    </row>
    <row r="56" spans="1:11" x14ac:dyDescent="0.3">
      <c r="A56" s="1" t="s">
        <v>59</v>
      </c>
      <c r="B56" s="9" t="s">
        <v>140</v>
      </c>
      <c r="C56" s="2">
        <v>8.4670000000000005</v>
      </c>
      <c r="D56" s="1" t="s">
        <v>61</v>
      </c>
      <c r="E56" s="9" t="s">
        <v>141</v>
      </c>
      <c r="H56" s="1">
        <f t="shared" si="0"/>
        <v>96</v>
      </c>
      <c r="I56" s="13">
        <f t="shared" si="1"/>
        <v>45490</v>
      </c>
      <c r="J56" s="13">
        <f t="shared" si="2"/>
        <v>45586</v>
      </c>
      <c r="K56" s="13" t="str">
        <f t="shared" si="3"/>
        <v/>
      </c>
    </row>
    <row r="57" spans="1:11" x14ac:dyDescent="0.3">
      <c r="A57" s="1" t="s">
        <v>59</v>
      </c>
      <c r="B57" s="9" t="s">
        <v>132</v>
      </c>
      <c r="C57" s="2">
        <v>48.62</v>
      </c>
      <c r="D57" s="1" t="s">
        <v>61</v>
      </c>
      <c r="E57" s="9" t="s">
        <v>142</v>
      </c>
      <c r="H57" s="1">
        <f t="shared" si="0"/>
        <v>62</v>
      </c>
      <c r="I57" s="13">
        <f t="shared" si="1"/>
        <v>45526</v>
      </c>
      <c r="J57" s="13">
        <f t="shared" si="2"/>
        <v>45588</v>
      </c>
      <c r="K57" s="13" t="str">
        <f t="shared" si="3"/>
        <v/>
      </c>
    </row>
    <row r="58" spans="1:11" x14ac:dyDescent="0.3">
      <c r="A58" s="1" t="s">
        <v>59</v>
      </c>
      <c r="B58" s="9" t="s">
        <v>143</v>
      </c>
      <c r="C58" s="2">
        <v>5.93</v>
      </c>
      <c r="D58" s="1" t="s">
        <v>61</v>
      </c>
      <c r="E58" s="9" t="s">
        <v>144</v>
      </c>
      <c r="H58" s="1">
        <f t="shared" si="0"/>
        <v>47</v>
      </c>
      <c r="I58" s="13">
        <f t="shared" si="1"/>
        <v>45553</v>
      </c>
      <c r="J58" s="13">
        <f t="shared" si="2"/>
        <v>45600</v>
      </c>
      <c r="K58" s="13" t="str">
        <f t="shared" si="3"/>
        <v/>
      </c>
    </row>
    <row r="59" spans="1:11" x14ac:dyDescent="0.3">
      <c r="A59" s="1" t="s">
        <v>59</v>
      </c>
      <c r="B59" s="9" t="s">
        <v>145</v>
      </c>
      <c r="C59" s="2">
        <v>11.1936</v>
      </c>
      <c r="D59" s="1" t="s">
        <v>61</v>
      </c>
      <c r="E59" s="9" t="s">
        <v>146</v>
      </c>
      <c r="H59" s="1">
        <f t="shared" si="0"/>
        <v>123</v>
      </c>
      <c r="I59" s="13">
        <f t="shared" si="1"/>
        <v>45484</v>
      </c>
      <c r="J59" s="13">
        <f t="shared" si="2"/>
        <v>45607</v>
      </c>
      <c r="K59" s="13" t="str">
        <f t="shared" si="3"/>
        <v/>
      </c>
    </row>
    <row r="60" spans="1:11" x14ac:dyDescent="0.3">
      <c r="A60" s="1" t="s">
        <v>59</v>
      </c>
      <c r="B60" s="9" t="s">
        <v>147</v>
      </c>
      <c r="C60" s="2">
        <v>8.2799999999999994</v>
      </c>
      <c r="D60" s="1" t="s">
        <v>61</v>
      </c>
      <c r="E60" s="9" t="s">
        <v>146</v>
      </c>
      <c r="H60" s="1">
        <f t="shared" si="0"/>
        <v>108</v>
      </c>
      <c r="I60" s="13">
        <f t="shared" si="1"/>
        <v>45499</v>
      </c>
      <c r="J60" s="13">
        <f t="shared" si="2"/>
        <v>45607</v>
      </c>
      <c r="K60" s="13" t="str">
        <f t="shared" si="3"/>
        <v/>
      </c>
    </row>
    <row r="61" spans="1:11" x14ac:dyDescent="0.3">
      <c r="A61" s="1" t="s">
        <v>59</v>
      </c>
      <c r="B61" s="9" t="s">
        <v>148</v>
      </c>
      <c r="C61" s="2">
        <v>4.9272</v>
      </c>
      <c r="D61" s="1" t="s">
        <v>61</v>
      </c>
      <c r="E61" s="9" t="s">
        <v>149</v>
      </c>
      <c r="H61" s="1">
        <f t="shared" si="0"/>
        <v>55</v>
      </c>
      <c r="I61" s="13">
        <f t="shared" si="1"/>
        <v>45555</v>
      </c>
      <c r="J61" s="13">
        <f t="shared" si="2"/>
        <v>45610</v>
      </c>
      <c r="K61" s="13" t="str">
        <f t="shared" si="3"/>
        <v/>
      </c>
    </row>
    <row r="62" spans="1:11" x14ac:dyDescent="0.3">
      <c r="A62" s="1" t="s">
        <v>59</v>
      </c>
      <c r="B62" s="9" t="s">
        <v>148</v>
      </c>
      <c r="C62" s="2">
        <v>4.9141000000000004</v>
      </c>
      <c r="D62" s="1" t="s">
        <v>61</v>
      </c>
      <c r="E62" s="9" t="s">
        <v>149</v>
      </c>
      <c r="H62" s="1">
        <f t="shared" si="0"/>
        <v>55</v>
      </c>
      <c r="I62" s="13">
        <f t="shared" si="1"/>
        <v>45555</v>
      </c>
      <c r="J62" s="13">
        <f t="shared" si="2"/>
        <v>45610</v>
      </c>
      <c r="K62" s="13" t="str">
        <f t="shared" si="3"/>
        <v/>
      </c>
    </row>
    <row r="63" spans="1:11" x14ac:dyDescent="0.3">
      <c r="A63" s="1" t="s">
        <v>59</v>
      </c>
      <c r="B63" s="9" t="s">
        <v>150</v>
      </c>
      <c r="C63" s="2">
        <v>2.99</v>
      </c>
      <c r="D63" s="1" t="s">
        <v>61</v>
      </c>
      <c r="E63" s="9" t="s">
        <v>149</v>
      </c>
      <c r="H63" s="1">
        <f t="shared" si="0"/>
        <v>70</v>
      </c>
      <c r="I63" s="13">
        <f t="shared" si="1"/>
        <v>45540</v>
      </c>
      <c r="J63" s="13">
        <f t="shared" si="2"/>
        <v>45610</v>
      </c>
      <c r="K63" s="13" t="str">
        <f t="shared" si="3"/>
        <v/>
      </c>
    </row>
    <row r="64" spans="1:11" x14ac:dyDescent="0.3">
      <c r="A64" s="1" t="s">
        <v>59</v>
      </c>
      <c r="B64" s="9" t="s">
        <v>151</v>
      </c>
      <c r="C64" s="2">
        <v>5.6928999999999998</v>
      </c>
      <c r="D64" s="1" t="s">
        <v>61</v>
      </c>
      <c r="E64" s="9" t="s">
        <v>152</v>
      </c>
      <c r="H64" s="1">
        <f t="shared" si="0"/>
        <v>68</v>
      </c>
      <c r="I64" s="13">
        <f t="shared" si="1"/>
        <v>45546</v>
      </c>
      <c r="J64" s="13">
        <f t="shared" si="2"/>
        <v>45614</v>
      </c>
      <c r="K64" s="13" t="str">
        <f t="shared" si="3"/>
        <v/>
      </c>
    </row>
    <row r="65" spans="1:11" x14ac:dyDescent="0.3">
      <c r="A65" s="1" t="s">
        <v>59</v>
      </c>
      <c r="B65" s="9" t="s">
        <v>148</v>
      </c>
      <c r="C65" s="2">
        <v>1.74</v>
      </c>
      <c r="D65" s="1" t="s">
        <v>61</v>
      </c>
      <c r="E65" s="9" t="s">
        <v>153</v>
      </c>
      <c r="H65" s="1">
        <f t="shared" si="0"/>
        <v>63</v>
      </c>
      <c r="I65" s="13">
        <f t="shared" si="1"/>
        <v>45555</v>
      </c>
      <c r="J65" s="13">
        <f t="shared" si="2"/>
        <v>45618</v>
      </c>
      <c r="K65" s="13" t="str">
        <f t="shared" si="3"/>
        <v/>
      </c>
    </row>
    <row r="66" spans="1:11" x14ac:dyDescent="0.3">
      <c r="A66" s="1" t="s">
        <v>59</v>
      </c>
      <c r="B66" s="9" t="s">
        <v>154</v>
      </c>
      <c r="C66" s="2">
        <v>76.702100000000002</v>
      </c>
      <c r="D66" s="1" t="s">
        <v>61</v>
      </c>
      <c r="E66" s="9" t="s">
        <v>155</v>
      </c>
      <c r="H66" s="1">
        <f t="shared" ref="H66:H129" si="4">IF(AND(LEN(I66)&gt;0,LEN(J66)&gt;0),J66-I66,"")</f>
        <v>69</v>
      </c>
      <c r="I66" s="13">
        <f t="shared" ref="I66:I129" si="5">IF(B66="","",IF(ISNUMBER(B66),B66,DATE(VALUE(RIGHT(TRIM(B66),4)),VALUE(MID(TRIM(B66),4,2)),VALUE(LEFT(TRIM(B66),2)))))</f>
        <v>45552</v>
      </c>
      <c r="J66" s="13">
        <f t="shared" ref="J66:J129" si="6">IF(E66="","",IF(ISNUMBER(E66),E66,DATE(VALUE(RIGHT(TRIM(E66),4)),VALUE(MID(TRIM(E66),4,2)),VALUE(LEFT(TRIM(E66),2)))))</f>
        <v>45621</v>
      </c>
      <c r="K66" s="13" t="str">
        <f t="shared" ref="K66:K129" si="7">IF(F66="","",IF(ISNUMBER(F66),F66,DATE(VALUE(RIGHT(TRIM(F66),4)),VALUE(MID(TRIM(F66),4,2)),VALUE(LEFT(TRIM(F66),2)))))</f>
        <v/>
      </c>
    </row>
    <row r="67" spans="1:11" x14ac:dyDescent="0.3">
      <c r="A67" s="1" t="s">
        <v>59</v>
      </c>
      <c r="B67" s="9" t="s">
        <v>154</v>
      </c>
      <c r="C67" s="2">
        <v>20.170000000000002</v>
      </c>
      <c r="D67" s="1" t="s">
        <v>61</v>
      </c>
      <c r="E67" s="9" t="s">
        <v>156</v>
      </c>
      <c r="H67" s="1">
        <f t="shared" si="4"/>
        <v>84</v>
      </c>
      <c r="I67" s="13">
        <f t="shared" si="5"/>
        <v>45552</v>
      </c>
      <c r="J67" s="13">
        <f t="shared" si="6"/>
        <v>45636</v>
      </c>
      <c r="K67" s="13" t="str">
        <f t="shared" si="7"/>
        <v/>
      </c>
    </row>
    <row r="68" spans="1:11" x14ac:dyDescent="0.3">
      <c r="A68" s="1" t="s">
        <v>59</v>
      </c>
      <c r="B68" s="9" t="s">
        <v>157</v>
      </c>
      <c r="C68" s="2">
        <v>2.4900000000000002</v>
      </c>
      <c r="D68" s="1" t="s">
        <v>61</v>
      </c>
      <c r="E68" s="9" t="s">
        <v>158</v>
      </c>
      <c r="H68" s="1">
        <f t="shared" si="4"/>
        <v>704</v>
      </c>
      <c r="I68" s="13">
        <f t="shared" si="5"/>
        <v>44952</v>
      </c>
      <c r="J68" s="13">
        <f t="shared" si="6"/>
        <v>45656</v>
      </c>
      <c r="K68" s="13" t="str">
        <f t="shared" si="7"/>
        <v/>
      </c>
    </row>
    <row r="69" spans="1:11" x14ac:dyDescent="0.3">
      <c r="A69" s="1" t="s">
        <v>59</v>
      </c>
      <c r="B69" s="9" t="s">
        <v>159</v>
      </c>
      <c r="C69" s="2">
        <v>5.7</v>
      </c>
      <c r="D69" s="1" t="s">
        <v>61</v>
      </c>
      <c r="E69" s="9" t="s">
        <v>160</v>
      </c>
      <c r="H69" s="1">
        <f t="shared" si="4"/>
        <v>63</v>
      </c>
      <c r="I69" s="13">
        <f t="shared" si="5"/>
        <v>45622</v>
      </c>
      <c r="J69" s="13">
        <f t="shared" si="6"/>
        <v>45685</v>
      </c>
      <c r="K69" s="13" t="str">
        <f t="shared" si="7"/>
        <v/>
      </c>
    </row>
    <row r="70" spans="1:11" x14ac:dyDescent="0.3">
      <c r="A70" s="1" t="s">
        <v>59</v>
      </c>
      <c r="B70" s="9" t="s">
        <v>159</v>
      </c>
      <c r="C70" s="2">
        <v>4.74</v>
      </c>
      <c r="D70" s="1" t="s">
        <v>61</v>
      </c>
      <c r="E70" s="9" t="s">
        <v>160</v>
      </c>
      <c r="H70" s="1">
        <f t="shared" si="4"/>
        <v>63</v>
      </c>
      <c r="I70" s="13">
        <f t="shared" si="5"/>
        <v>45622</v>
      </c>
      <c r="J70" s="13">
        <f t="shared" si="6"/>
        <v>45685</v>
      </c>
      <c r="K70" s="13" t="str">
        <f t="shared" si="7"/>
        <v/>
      </c>
    </row>
    <row r="71" spans="1:11" x14ac:dyDescent="0.3">
      <c r="A71" s="1" t="s">
        <v>59</v>
      </c>
      <c r="B71" s="9" t="s">
        <v>161</v>
      </c>
      <c r="C71" s="2">
        <v>28.73</v>
      </c>
      <c r="D71" s="1" t="s">
        <v>61</v>
      </c>
      <c r="E71" s="9" t="s">
        <v>162</v>
      </c>
      <c r="H71" s="1">
        <f t="shared" si="4"/>
        <v>79</v>
      </c>
      <c r="I71" s="13">
        <f t="shared" si="5"/>
        <v>45616</v>
      </c>
      <c r="J71" s="13">
        <f t="shared" si="6"/>
        <v>45695</v>
      </c>
      <c r="K71" s="13" t="str">
        <f t="shared" si="7"/>
        <v/>
      </c>
    </row>
    <row r="72" spans="1:11" x14ac:dyDescent="0.3">
      <c r="A72" s="1" t="s">
        <v>59</v>
      </c>
      <c r="B72" s="9" t="s">
        <v>163</v>
      </c>
      <c r="C72" s="2">
        <v>6.04</v>
      </c>
      <c r="D72" s="1" t="s">
        <v>61</v>
      </c>
      <c r="E72" s="9" t="s">
        <v>164</v>
      </c>
      <c r="H72" s="1">
        <f t="shared" si="4"/>
        <v>83</v>
      </c>
      <c r="I72" s="13">
        <f t="shared" si="5"/>
        <v>45615</v>
      </c>
      <c r="J72" s="13">
        <f t="shared" si="6"/>
        <v>45698</v>
      </c>
      <c r="K72" s="13" t="str">
        <f t="shared" si="7"/>
        <v/>
      </c>
    </row>
    <row r="73" spans="1:11" x14ac:dyDescent="0.3">
      <c r="A73" s="1" t="s">
        <v>59</v>
      </c>
      <c r="B73" s="9" t="s">
        <v>165</v>
      </c>
      <c r="C73" s="2">
        <v>9.4700000000000006</v>
      </c>
      <c r="D73" s="1" t="s">
        <v>61</v>
      </c>
      <c r="E73" s="9" t="s">
        <v>164</v>
      </c>
      <c r="H73" s="1">
        <f t="shared" si="4"/>
        <v>125</v>
      </c>
      <c r="I73" s="13">
        <f t="shared" si="5"/>
        <v>45573</v>
      </c>
      <c r="J73" s="13">
        <f t="shared" si="6"/>
        <v>45698</v>
      </c>
      <c r="K73" s="13" t="str">
        <f t="shared" si="7"/>
        <v/>
      </c>
    </row>
    <row r="74" spans="1:11" x14ac:dyDescent="0.3">
      <c r="A74" s="1" t="s">
        <v>59</v>
      </c>
      <c r="B74" s="9" t="s">
        <v>166</v>
      </c>
      <c r="C74" s="2">
        <v>1.6</v>
      </c>
      <c r="D74" s="1" t="s">
        <v>61</v>
      </c>
      <c r="E74" s="9" t="s">
        <v>167</v>
      </c>
      <c r="H74" s="1">
        <f t="shared" si="4"/>
        <v>71</v>
      </c>
      <c r="I74" s="13">
        <f t="shared" si="5"/>
        <v>45630</v>
      </c>
      <c r="J74" s="13">
        <f t="shared" si="6"/>
        <v>45701</v>
      </c>
      <c r="K74" s="13" t="str">
        <f t="shared" si="7"/>
        <v/>
      </c>
    </row>
    <row r="75" spans="1:11" x14ac:dyDescent="0.3">
      <c r="A75" s="1" t="s">
        <v>59</v>
      </c>
      <c r="B75" s="9" t="s">
        <v>153</v>
      </c>
      <c r="C75" s="2">
        <v>39.9</v>
      </c>
      <c r="D75" s="1" t="s">
        <v>61</v>
      </c>
      <c r="E75" s="9" t="s">
        <v>168</v>
      </c>
      <c r="H75" s="1">
        <f t="shared" si="4"/>
        <v>87</v>
      </c>
      <c r="I75" s="13">
        <f t="shared" si="5"/>
        <v>45618</v>
      </c>
      <c r="J75" s="13">
        <f t="shared" si="6"/>
        <v>45705</v>
      </c>
      <c r="K75" s="13" t="str">
        <f t="shared" si="7"/>
        <v/>
      </c>
    </row>
    <row r="76" spans="1:11" x14ac:dyDescent="0.3">
      <c r="A76" s="1" t="s">
        <v>59</v>
      </c>
      <c r="B76" s="9" t="s">
        <v>149</v>
      </c>
      <c r="C76" s="2">
        <v>7.07</v>
      </c>
      <c r="D76" s="1" t="s">
        <v>61</v>
      </c>
      <c r="E76" s="9" t="s">
        <v>168</v>
      </c>
      <c r="H76" s="1">
        <f t="shared" si="4"/>
        <v>95</v>
      </c>
      <c r="I76" s="13">
        <f t="shared" si="5"/>
        <v>45610</v>
      </c>
      <c r="J76" s="13">
        <f t="shared" si="6"/>
        <v>45705</v>
      </c>
      <c r="K76" s="13" t="str">
        <f t="shared" si="7"/>
        <v/>
      </c>
    </row>
    <row r="77" spans="1:11" x14ac:dyDescent="0.3">
      <c r="A77" s="1" t="s">
        <v>59</v>
      </c>
      <c r="B77" s="9" t="s">
        <v>149</v>
      </c>
      <c r="C77" s="2">
        <v>8.2899999999999991</v>
      </c>
      <c r="D77" s="1" t="s">
        <v>61</v>
      </c>
      <c r="E77" s="9" t="s">
        <v>168</v>
      </c>
      <c r="H77" s="1">
        <f t="shared" si="4"/>
        <v>95</v>
      </c>
      <c r="I77" s="13">
        <f t="shared" si="5"/>
        <v>45610</v>
      </c>
      <c r="J77" s="13">
        <f t="shared" si="6"/>
        <v>45705</v>
      </c>
      <c r="K77" s="13" t="str">
        <f t="shared" si="7"/>
        <v/>
      </c>
    </row>
    <row r="78" spans="1:11" x14ac:dyDescent="0.3">
      <c r="A78" s="1" t="s">
        <v>59</v>
      </c>
      <c r="B78" s="9" t="s">
        <v>148</v>
      </c>
      <c r="C78" s="2">
        <v>8.44</v>
      </c>
      <c r="D78" s="1" t="s">
        <v>61</v>
      </c>
      <c r="E78" s="9" t="s">
        <v>169</v>
      </c>
      <c r="H78" s="1">
        <f t="shared" si="4"/>
        <v>170</v>
      </c>
      <c r="I78" s="13">
        <f t="shared" si="5"/>
        <v>45555</v>
      </c>
      <c r="J78" s="13">
        <f t="shared" si="6"/>
        <v>45725</v>
      </c>
      <c r="K78" s="13" t="str">
        <f t="shared" si="7"/>
        <v/>
      </c>
    </row>
    <row r="79" spans="1:11" x14ac:dyDescent="0.3">
      <c r="A79" s="1" t="s">
        <v>59</v>
      </c>
      <c r="B79" s="9" t="s">
        <v>170</v>
      </c>
      <c r="C79" s="2">
        <v>12.22</v>
      </c>
      <c r="D79" s="1" t="s">
        <v>61</v>
      </c>
      <c r="E79" s="9" t="s">
        <v>171</v>
      </c>
      <c r="H79" s="1">
        <f t="shared" si="4"/>
        <v>227</v>
      </c>
      <c r="I79" s="13">
        <f t="shared" si="5"/>
        <v>45492</v>
      </c>
      <c r="J79" s="13">
        <f t="shared" si="6"/>
        <v>45719</v>
      </c>
      <c r="K79" s="13" t="str">
        <f t="shared" si="7"/>
        <v/>
      </c>
    </row>
    <row r="80" spans="1:11" x14ac:dyDescent="0.3">
      <c r="A80" s="1" t="s">
        <v>59</v>
      </c>
      <c r="B80" s="9" t="s">
        <v>167</v>
      </c>
      <c r="C80" s="2">
        <v>4.91</v>
      </c>
      <c r="D80" s="1" t="s">
        <v>61</v>
      </c>
      <c r="E80" s="9" t="s">
        <v>172</v>
      </c>
      <c r="H80" s="1">
        <f t="shared" si="4"/>
        <v>25</v>
      </c>
      <c r="I80" s="13">
        <f t="shared" si="5"/>
        <v>45701</v>
      </c>
      <c r="J80" s="13">
        <f t="shared" si="6"/>
        <v>45726</v>
      </c>
      <c r="K80" s="13" t="str">
        <f t="shared" si="7"/>
        <v/>
      </c>
    </row>
    <row r="81" spans="1:11" x14ac:dyDescent="0.3">
      <c r="A81" s="1" t="s">
        <v>59</v>
      </c>
      <c r="B81" s="9" t="s">
        <v>173</v>
      </c>
      <c r="C81" s="2">
        <v>31.02</v>
      </c>
      <c r="D81" s="1" t="s">
        <v>61</v>
      </c>
      <c r="E81" s="9" t="s">
        <v>174</v>
      </c>
      <c r="H81" s="1">
        <f t="shared" si="4"/>
        <v>89</v>
      </c>
      <c r="I81" s="13">
        <f t="shared" si="5"/>
        <v>45638</v>
      </c>
      <c r="J81" s="13">
        <f t="shared" si="6"/>
        <v>45727</v>
      </c>
      <c r="K81" s="13" t="str">
        <f t="shared" si="7"/>
        <v/>
      </c>
    </row>
    <row r="82" spans="1:11" x14ac:dyDescent="0.3">
      <c r="A82" s="1" t="s">
        <v>59</v>
      </c>
      <c r="B82" s="9" t="s">
        <v>175</v>
      </c>
      <c r="C82" s="2">
        <v>13.325100000000001</v>
      </c>
      <c r="D82" s="1" t="s">
        <v>61</v>
      </c>
      <c r="E82" s="9" t="s">
        <v>174</v>
      </c>
      <c r="H82" s="1">
        <f t="shared" si="4"/>
        <v>90</v>
      </c>
      <c r="I82" s="13">
        <f t="shared" si="5"/>
        <v>45637</v>
      </c>
      <c r="J82" s="13">
        <f t="shared" si="6"/>
        <v>45727</v>
      </c>
      <c r="K82" s="13" t="str">
        <f t="shared" si="7"/>
        <v/>
      </c>
    </row>
    <row r="83" spans="1:11" x14ac:dyDescent="0.3">
      <c r="A83" s="1" t="s">
        <v>59</v>
      </c>
      <c r="B83" s="9" t="s">
        <v>176</v>
      </c>
      <c r="C83" s="2">
        <v>1.08</v>
      </c>
      <c r="D83" s="1" t="s">
        <v>61</v>
      </c>
      <c r="E83" s="9" t="s">
        <v>177</v>
      </c>
      <c r="H83" s="1">
        <f t="shared" si="4"/>
        <v>33</v>
      </c>
      <c r="I83" s="13">
        <f t="shared" si="5"/>
        <v>45700</v>
      </c>
      <c r="J83" s="13">
        <f t="shared" si="6"/>
        <v>45733</v>
      </c>
      <c r="K83" s="13" t="str">
        <f t="shared" si="7"/>
        <v/>
      </c>
    </row>
    <row r="84" spans="1:11" x14ac:dyDescent="0.3">
      <c r="A84" s="1" t="s">
        <v>59</v>
      </c>
      <c r="B84" s="9" t="s">
        <v>178</v>
      </c>
      <c r="C84" s="2">
        <v>4.62</v>
      </c>
      <c r="D84" s="1" t="s">
        <v>61</v>
      </c>
      <c r="E84" s="9" t="s">
        <v>179</v>
      </c>
      <c r="H84" s="1">
        <f t="shared" si="4"/>
        <v>33</v>
      </c>
      <c r="I84" s="13">
        <f t="shared" si="5"/>
        <v>45707</v>
      </c>
      <c r="J84" s="13">
        <f t="shared" si="6"/>
        <v>45740</v>
      </c>
      <c r="K84" s="13" t="str">
        <f t="shared" si="7"/>
        <v/>
      </c>
    </row>
    <row r="85" spans="1:11" x14ac:dyDescent="0.3">
      <c r="A85" s="1" t="s">
        <v>59</v>
      </c>
      <c r="B85" s="9" t="s">
        <v>168</v>
      </c>
      <c r="C85" s="2">
        <v>2</v>
      </c>
      <c r="D85" s="1" t="s">
        <v>61</v>
      </c>
      <c r="E85" s="9" t="s">
        <v>180</v>
      </c>
      <c r="H85" s="1">
        <f t="shared" si="4"/>
        <v>65</v>
      </c>
      <c r="I85" s="13">
        <f t="shared" si="5"/>
        <v>45705</v>
      </c>
      <c r="J85" s="13">
        <f t="shared" si="6"/>
        <v>45770</v>
      </c>
      <c r="K85" s="13" t="str">
        <f t="shared" si="7"/>
        <v/>
      </c>
    </row>
    <row r="86" spans="1:11" x14ac:dyDescent="0.3">
      <c r="A86" s="1" t="s">
        <v>59</v>
      </c>
      <c r="B86" s="9" t="s">
        <v>176</v>
      </c>
      <c r="C86" s="2">
        <v>1</v>
      </c>
      <c r="D86" s="1" t="s">
        <v>61</v>
      </c>
      <c r="E86" s="9" t="s">
        <v>180</v>
      </c>
      <c r="H86" s="1">
        <f t="shared" si="4"/>
        <v>70</v>
      </c>
      <c r="I86" s="13">
        <f t="shared" si="5"/>
        <v>45700</v>
      </c>
      <c r="J86" s="13">
        <f t="shared" si="6"/>
        <v>45770</v>
      </c>
      <c r="K86" s="13" t="str">
        <f t="shared" si="7"/>
        <v/>
      </c>
    </row>
    <row r="87" spans="1:11" x14ac:dyDescent="0.3">
      <c r="A87" s="1" t="s">
        <v>59</v>
      </c>
      <c r="B87" s="9" t="s">
        <v>168</v>
      </c>
      <c r="C87" s="2">
        <v>0.73</v>
      </c>
      <c r="D87" s="1" t="s">
        <v>61</v>
      </c>
      <c r="E87" s="9" t="s">
        <v>180</v>
      </c>
      <c r="H87" s="1">
        <f t="shared" si="4"/>
        <v>65</v>
      </c>
      <c r="I87" s="13">
        <f t="shared" si="5"/>
        <v>45705</v>
      </c>
      <c r="J87" s="13">
        <f t="shared" si="6"/>
        <v>45770</v>
      </c>
      <c r="K87" s="13" t="str">
        <f t="shared" si="7"/>
        <v/>
      </c>
    </row>
    <row r="88" spans="1:11" x14ac:dyDescent="0.3">
      <c r="A88" s="1" t="s">
        <v>59</v>
      </c>
      <c r="B88" s="9" t="s">
        <v>181</v>
      </c>
      <c r="C88" s="2">
        <v>6.27</v>
      </c>
      <c r="D88" s="1" t="s">
        <v>61</v>
      </c>
      <c r="E88" s="9" t="s">
        <v>182</v>
      </c>
      <c r="H88" s="1">
        <f t="shared" si="4"/>
        <v>67</v>
      </c>
      <c r="I88" s="13">
        <f t="shared" si="5"/>
        <v>45715</v>
      </c>
      <c r="J88" s="13">
        <f t="shared" si="6"/>
        <v>45782</v>
      </c>
      <c r="K88" s="13" t="str">
        <f t="shared" si="7"/>
        <v/>
      </c>
    </row>
    <row r="89" spans="1:11" x14ac:dyDescent="0.3">
      <c r="A89" s="1" t="s">
        <v>59</v>
      </c>
      <c r="B89" s="9" t="s">
        <v>183</v>
      </c>
      <c r="C89" s="2">
        <v>4.83</v>
      </c>
      <c r="D89" s="1" t="s">
        <v>61</v>
      </c>
      <c r="E89" s="9" t="s">
        <v>184</v>
      </c>
      <c r="H89" s="1">
        <f t="shared" si="4"/>
        <v>84</v>
      </c>
      <c r="I89" s="13">
        <f t="shared" si="5"/>
        <v>45709</v>
      </c>
      <c r="J89" s="13">
        <f t="shared" si="6"/>
        <v>45793</v>
      </c>
      <c r="K89" s="13" t="str">
        <f t="shared" si="7"/>
        <v/>
      </c>
    </row>
    <row r="90" spans="1:11" x14ac:dyDescent="0.3">
      <c r="A90" s="1" t="s">
        <v>59</v>
      </c>
      <c r="B90" s="9" t="s">
        <v>185</v>
      </c>
      <c r="C90" s="2">
        <v>37.71</v>
      </c>
      <c r="D90" s="1" t="s">
        <v>61</v>
      </c>
      <c r="E90" s="9" t="s">
        <v>186</v>
      </c>
      <c r="H90" s="1">
        <f t="shared" si="4"/>
        <v>94</v>
      </c>
      <c r="I90" s="13">
        <f t="shared" si="5"/>
        <v>45702</v>
      </c>
      <c r="J90" s="13">
        <f t="shared" si="6"/>
        <v>45796</v>
      </c>
      <c r="K90" s="13" t="str">
        <f t="shared" si="7"/>
        <v/>
      </c>
    </row>
    <row r="91" spans="1:11" x14ac:dyDescent="0.3">
      <c r="A91" s="1" t="s">
        <v>59</v>
      </c>
      <c r="B91" s="9" t="s">
        <v>185</v>
      </c>
      <c r="C91" s="2">
        <v>24.92</v>
      </c>
      <c r="D91" s="1" t="s">
        <v>61</v>
      </c>
      <c r="E91" s="9" t="s">
        <v>186</v>
      </c>
      <c r="H91" s="1">
        <f t="shared" si="4"/>
        <v>94</v>
      </c>
      <c r="I91" s="13">
        <f t="shared" si="5"/>
        <v>45702</v>
      </c>
      <c r="J91" s="13">
        <f t="shared" si="6"/>
        <v>45796</v>
      </c>
      <c r="K91" s="13" t="str">
        <f t="shared" si="7"/>
        <v/>
      </c>
    </row>
    <row r="92" spans="1:11" x14ac:dyDescent="0.3">
      <c r="A92" s="1" t="s">
        <v>59</v>
      </c>
      <c r="B92" s="9" t="s">
        <v>176</v>
      </c>
      <c r="C92" s="2">
        <v>32.61</v>
      </c>
      <c r="D92" s="1" t="s">
        <v>61</v>
      </c>
      <c r="E92" s="9" t="s">
        <v>186</v>
      </c>
      <c r="H92" s="1">
        <f t="shared" si="4"/>
        <v>96</v>
      </c>
      <c r="I92" s="13">
        <f t="shared" si="5"/>
        <v>45700</v>
      </c>
      <c r="J92" s="13">
        <f t="shared" si="6"/>
        <v>45796</v>
      </c>
      <c r="K92" s="13" t="str">
        <f t="shared" si="7"/>
        <v/>
      </c>
    </row>
    <row r="93" spans="1:11" x14ac:dyDescent="0.3">
      <c r="A93" s="1" t="s">
        <v>59</v>
      </c>
      <c r="B93" s="9" t="s">
        <v>187</v>
      </c>
      <c r="C93" s="2">
        <v>5.79</v>
      </c>
      <c r="D93" s="1" t="s">
        <v>61</v>
      </c>
      <c r="E93" s="9" t="s">
        <v>188</v>
      </c>
      <c r="H93" s="1">
        <f t="shared" si="4"/>
        <v>107</v>
      </c>
      <c r="I93" s="13">
        <f t="shared" si="5"/>
        <v>45692</v>
      </c>
      <c r="J93" s="13">
        <f t="shared" si="6"/>
        <v>45799</v>
      </c>
      <c r="K93" s="13" t="str">
        <f t="shared" si="7"/>
        <v/>
      </c>
    </row>
    <row r="94" spans="1:11" x14ac:dyDescent="0.3">
      <c r="A94" s="1" t="s">
        <v>59</v>
      </c>
      <c r="B94" s="9" t="s">
        <v>189</v>
      </c>
      <c r="C94" s="2">
        <v>14.28</v>
      </c>
      <c r="D94" s="1" t="s">
        <v>61</v>
      </c>
      <c r="E94" s="9" t="s">
        <v>188</v>
      </c>
      <c r="H94" s="1">
        <f t="shared" si="4"/>
        <v>56</v>
      </c>
      <c r="I94" s="13">
        <f t="shared" si="5"/>
        <v>45743</v>
      </c>
      <c r="J94" s="13">
        <f t="shared" si="6"/>
        <v>45799</v>
      </c>
      <c r="K94" s="13" t="str">
        <f t="shared" si="7"/>
        <v/>
      </c>
    </row>
    <row r="95" spans="1:11" x14ac:dyDescent="0.3">
      <c r="A95" s="1" t="s">
        <v>59</v>
      </c>
      <c r="B95" s="9" t="s">
        <v>190</v>
      </c>
      <c r="C95" s="2">
        <v>2.77</v>
      </c>
      <c r="D95" s="1" t="s">
        <v>61</v>
      </c>
      <c r="E95" s="9" t="s">
        <v>191</v>
      </c>
      <c r="H95" s="1">
        <f t="shared" si="4"/>
        <v>90</v>
      </c>
      <c r="I95" s="13">
        <f t="shared" si="5"/>
        <v>45714</v>
      </c>
      <c r="J95" s="13">
        <f t="shared" si="6"/>
        <v>45804</v>
      </c>
      <c r="K95" s="13" t="str">
        <f t="shared" si="7"/>
        <v/>
      </c>
    </row>
    <row r="96" spans="1:11" x14ac:dyDescent="0.3">
      <c r="A96" s="1" t="s">
        <v>59</v>
      </c>
      <c r="B96" s="9" t="s">
        <v>192</v>
      </c>
      <c r="C96" s="2">
        <v>32.18</v>
      </c>
      <c r="D96" s="1" t="s">
        <v>61</v>
      </c>
      <c r="E96" s="9" t="s">
        <v>193</v>
      </c>
      <c r="H96" s="1">
        <f t="shared" si="4"/>
        <v>63</v>
      </c>
      <c r="I96" s="13">
        <f t="shared" si="5"/>
        <v>45747</v>
      </c>
      <c r="J96" s="13">
        <f t="shared" si="6"/>
        <v>45810</v>
      </c>
      <c r="K96" s="13" t="str">
        <f t="shared" si="7"/>
        <v/>
      </c>
    </row>
    <row r="97" spans="1:11" x14ac:dyDescent="0.3">
      <c r="A97" s="1" t="s">
        <v>59</v>
      </c>
      <c r="B97" s="9" t="s">
        <v>189</v>
      </c>
      <c r="C97" s="2">
        <v>3.39</v>
      </c>
      <c r="D97" s="1" t="s">
        <v>61</v>
      </c>
      <c r="E97" s="9" t="s">
        <v>193</v>
      </c>
      <c r="H97" s="1">
        <f t="shared" si="4"/>
        <v>67</v>
      </c>
      <c r="I97" s="13">
        <f t="shared" si="5"/>
        <v>45743</v>
      </c>
      <c r="J97" s="13">
        <f t="shared" si="6"/>
        <v>45810</v>
      </c>
      <c r="K97" s="13" t="str">
        <f t="shared" si="7"/>
        <v/>
      </c>
    </row>
    <row r="98" spans="1:11" x14ac:dyDescent="0.3">
      <c r="A98" s="1" t="s">
        <v>59</v>
      </c>
      <c r="B98" s="9" t="s">
        <v>180</v>
      </c>
      <c r="C98" s="2">
        <v>111.76</v>
      </c>
      <c r="D98" s="1" t="s">
        <v>61</v>
      </c>
      <c r="E98" s="9" t="s">
        <v>193</v>
      </c>
      <c r="H98" s="1">
        <f t="shared" si="4"/>
        <v>40</v>
      </c>
      <c r="I98" s="13">
        <f t="shared" si="5"/>
        <v>45770</v>
      </c>
      <c r="J98" s="13">
        <f t="shared" si="6"/>
        <v>45810</v>
      </c>
      <c r="K98" s="13" t="str">
        <f t="shared" si="7"/>
        <v/>
      </c>
    </row>
    <row r="99" spans="1:11" x14ac:dyDescent="0.3">
      <c r="A99" s="1" t="s">
        <v>59</v>
      </c>
      <c r="B99" s="9" t="s">
        <v>176</v>
      </c>
      <c r="C99" s="2">
        <v>8.6199999999999992</v>
      </c>
      <c r="D99" s="1" t="s">
        <v>61</v>
      </c>
      <c r="E99" s="9" t="s">
        <v>194</v>
      </c>
      <c r="H99" s="1">
        <f t="shared" si="4"/>
        <v>119</v>
      </c>
      <c r="I99" s="13">
        <f t="shared" si="5"/>
        <v>45700</v>
      </c>
      <c r="J99" s="13">
        <f t="shared" si="6"/>
        <v>45819</v>
      </c>
      <c r="K99" s="13" t="str">
        <f t="shared" si="7"/>
        <v/>
      </c>
    </row>
    <row r="100" spans="1:11" x14ac:dyDescent="0.3">
      <c r="A100" s="1" t="s">
        <v>59</v>
      </c>
      <c r="B100" s="9" t="s">
        <v>195</v>
      </c>
      <c r="C100" s="2">
        <v>6.03</v>
      </c>
      <c r="D100" s="1" t="s">
        <v>61</v>
      </c>
      <c r="E100" s="9" t="s">
        <v>196</v>
      </c>
      <c r="H100" s="1">
        <f t="shared" si="4"/>
        <v>36</v>
      </c>
      <c r="I100" s="13">
        <f t="shared" si="5"/>
        <v>45785</v>
      </c>
      <c r="J100" s="13">
        <f t="shared" si="6"/>
        <v>45821</v>
      </c>
      <c r="K100" s="13" t="str">
        <f t="shared" si="7"/>
        <v/>
      </c>
    </row>
    <row r="101" spans="1:11" x14ac:dyDescent="0.3">
      <c r="A101" s="1" t="s">
        <v>59</v>
      </c>
      <c r="B101" s="9" t="s">
        <v>187</v>
      </c>
      <c r="C101" s="2">
        <v>1.52</v>
      </c>
      <c r="D101" s="1" t="s">
        <v>61</v>
      </c>
      <c r="E101" s="9" t="s">
        <v>196</v>
      </c>
      <c r="H101" s="1">
        <f t="shared" si="4"/>
        <v>129</v>
      </c>
      <c r="I101" s="13">
        <f t="shared" si="5"/>
        <v>45692</v>
      </c>
      <c r="J101" s="13">
        <f t="shared" si="6"/>
        <v>45821</v>
      </c>
      <c r="K101" s="13" t="str">
        <f t="shared" si="7"/>
        <v/>
      </c>
    </row>
    <row r="102" spans="1:11" x14ac:dyDescent="0.3">
      <c r="A102" s="1" t="s">
        <v>59</v>
      </c>
      <c r="B102" s="9" t="s">
        <v>197</v>
      </c>
      <c r="C102" s="2">
        <v>10.48</v>
      </c>
      <c r="D102" s="1" t="s">
        <v>61</v>
      </c>
      <c r="E102" s="9" t="s">
        <v>196</v>
      </c>
      <c r="H102" s="1">
        <f t="shared" si="4"/>
        <v>50</v>
      </c>
      <c r="I102" s="13">
        <f t="shared" si="5"/>
        <v>45771</v>
      </c>
      <c r="J102" s="13">
        <f t="shared" si="6"/>
        <v>45821</v>
      </c>
      <c r="K102" s="13" t="str">
        <f t="shared" si="7"/>
        <v/>
      </c>
    </row>
    <row r="103" spans="1:11" x14ac:dyDescent="0.3">
      <c r="A103" s="1" t="s">
        <v>59</v>
      </c>
      <c r="B103" s="9" t="s">
        <v>198</v>
      </c>
      <c r="C103" s="2">
        <v>5.48</v>
      </c>
      <c r="D103" s="1" t="s">
        <v>61</v>
      </c>
      <c r="E103" s="9" t="s">
        <v>199</v>
      </c>
      <c r="H103" s="1">
        <f t="shared" si="4"/>
        <v>36</v>
      </c>
      <c r="I103" s="13">
        <f t="shared" si="5"/>
        <v>45792</v>
      </c>
      <c r="J103" s="13">
        <f t="shared" si="6"/>
        <v>45828</v>
      </c>
      <c r="K103" s="13" t="str">
        <f t="shared" si="7"/>
        <v/>
      </c>
    </row>
    <row r="104" spans="1:11" x14ac:dyDescent="0.3">
      <c r="A104" s="1" t="s">
        <v>59</v>
      </c>
      <c r="B104" s="9" t="s">
        <v>195</v>
      </c>
      <c r="C104" s="2">
        <v>20.51</v>
      </c>
      <c r="D104" s="1" t="s">
        <v>61</v>
      </c>
      <c r="E104" s="9" t="s">
        <v>200</v>
      </c>
      <c r="H104" s="1">
        <f t="shared" si="4"/>
        <v>47</v>
      </c>
      <c r="I104" s="13">
        <f t="shared" si="5"/>
        <v>45785</v>
      </c>
      <c r="J104" s="13">
        <f t="shared" si="6"/>
        <v>45832</v>
      </c>
      <c r="K104" s="13" t="str">
        <f t="shared" si="7"/>
        <v/>
      </c>
    </row>
    <row r="105" spans="1:11" x14ac:dyDescent="0.3">
      <c r="A105" s="1" t="s">
        <v>59</v>
      </c>
      <c r="B105" s="9" t="s">
        <v>201</v>
      </c>
      <c r="C105" s="2">
        <v>4.8099999999999996</v>
      </c>
      <c r="D105" s="1" t="s">
        <v>61</v>
      </c>
      <c r="E105" s="9" t="s">
        <v>200</v>
      </c>
      <c r="H105" s="1">
        <f t="shared" si="4"/>
        <v>57</v>
      </c>
      <c r="I105" s="13">
        <f t="shared" si="5"/>
        <v>45775</v>
      </c>
      <c r="J105" s="13">
        <f t="shared" si="6"/>
        <v>45832</v>
      </c>
      <c r="K105" s="13" t="str">
        <f t="shared" si="7"/>
        <v/>
      </c>
    </row>
    <row r="106" spans="1:11" x14ac:dyDescent="0.3">
      <c r="A106" s="1" t="s">
        <v>59</v>
      </c>
      <c r="B106" s="9" t="s">
        <v>202</v>
      </c>
      <c r="C106" s="2">
        <v>25.02</v>
      </c>
      <c r="D106" s="1" t="s">
        <v>61</v>
      </c>
      <c r="E106" s="9" t="s">
        <v>200</v>
      </c>
      <c r="H106" s="1">
        <f t="shared" si="4"/>
        <v>97</v>
      </c>
      <c r="I106" s="13">
        <f t="shared" si="5"/>
        <v>45735</v>
      </c>
      <c r="J106" s="13">
        <f t="shared" si="6"/>
        <v>45832</v>
      </c>
      <c r="K106" s="13" t="str">
        <f t="shared" si="7"/>
        <v/>
      </c>
    </row>
    <row r="107" spans="1:11" x14ac:dyDescent="0.3">
      <c r="A107" s="1" t="s">
        <v>59</v>
      </c>
      <c r="B107" s="9" t="s">
        <v>201</v>
      </c>
      <c r="C107" s="2">
        <v>2</v>
      </c>
      <c r="D107" s="1" t="s">
        <v>61</v>
      </c>
      <c r="E107" s="9" t="s">
        <v>200</v>
      </c>
      <c r="H107" s="1">
        <f t="shared" si="4"/>
        <v>57</v>
      </c>
      <c r="I107" s="13">
        <f t="shared" si="5"/>
        <v>45775</v>
      </c>
      <c r="J107" s="13">
        <f t="shared" si="6"/>
        <v>45832</v>
      </c>
      <c r="K107" s="13" t="str">
        <f t="shared" si="7"/>
        <v/>
      </c>
    </row>
    <row r="108" spans="1:11" x14ac:dyDescent="0.3">
      <c r="A108" s="1" t="s">
        <v>59</v>
      </c>
      <c r="B108" s="9" t="s">
        <v>195</v>
      </c>
      <c r="C108" s="2">
        <v>18.54</v>
      </c>
      <c r="D108" s="1" t="s">
        <v>61</v>
      </c>
      <c r="E108" s="9" t="s">
        <v>203</v>
      </c>
      <c r="H108" s="1">
        <f t="shared" si="4"/>
        <v>48</v>
      </c>
      <c r="I108" s="13">
        <f t="shared" si="5"/>
        <v>45785</v>
      </c>
      <c r="J108" s="13">
        <f t="shared" si="6"/>
        <v>45833</v>
      </c>
      <c r="K108" s="13" t="str">
        <f t="shared" si="7"/>
        <v/>
      </c>
    </row>
    <row r="109" spans="1:11" x14ac:dyDescent="0.3">
      <c r="A109" s="1" t="s">
        <v>59</v>
      </c>
      <c r="B109" s="9" t="s">
        <v>185</v>
      </c>
      <c r="C109" s="2">
        <v>5.6089000000000002</v>
      </c>
      <c r="D109" s="1" t="s">
        <v>61</v>
      </c>
      <c r="E109" s="9" t="s">
        <v>204</v>
      </c>
      <c r="H109" s="1">
        <f t="shared" si="4"/>
        <v>133</v>
      </c>
      <c r="I109" s="13">
        <f t="shared" si="5"/>
        <v>45702</v>
      </c>
      <c r="J109" s="13">
        <f t="shared" si="6"/>
        <v>45835</v>
      </c>
      <c r="K109" s="13" t="str">
        <f t="shared" si="7"/>
        <v/>
      </c>
    </row>
    <row r="110" spans="1:11" x14ac:dyDescent="0.3">
      <c r="A110" s="1" t="s">
        <v>59</v>
      </c>
      <c r="B110" s="9" t="s">
        <v>205</v>
      </c>
      <c r="C110" s="2">
        <v>13.07</v>
      </c>
      <c r="D110" s="1" t="s">
        <v>61</v>
      </c>
      <c r="E110" s="9" t="s">
        <v>206</v>
      </c>
      <c r="H110" s="1">
        <f t="shared" si="4"/>
        <v>97</v>
      </c>
      <c r="I110" s="13">
        <f t="shared" si="5"/>
        <v>45742</v>
      </c>
      <c r="J110" s="13">
        <f t="shared" si="6"/>
        <v>45839</v>
      </c>
      <c r="K110" s="13" t="str">
        <f t="shared" si="7"/>
        <v/>
      </c>
    </row>
    <row r="111" spans="1:11" x14ac:dyDescent="0.3">
      <c r="A111" s="1" t="s">
        <v>59</v>
      </c>
      <c r="B111" s="9" t="s">
        <v>207</v>
      </c>
      <c r="C111" s="2">
        <v>5.75</v>
      </c>
      <c r="D111" s="1" t="s">
        <v>61</v>
      </c>
      <c r="E111" s="9" t="s">
        <v>208</v>
      </c>
      <c r="H111" s="1">
        <f t="shared" si="4"/>
        <v>56</v>
      </c>
      <c r="I111" s="13">
        <f t="shared" si="5"/>
        <v>45786</v>
      </c>
      <c r="J111" s="13">
        <f t="shared" si="6"/>
        <v>45842</v>
      </c>
      <c r="K111" s="13" t="str">
        <f t="shared" si="7"/>
        <v/>
      </c>
    </row>
    <row r="112" spans="1:11" x14ac:dyDescent="0.3">
      <c r="A112" s="1" t="s">
        <v>59</v>
      </c>
      <c r="B112" s="9" t="s">
        <v>180</v>
      </c>
      <c r="C112" s="2">
        <v>49.68</v>
      </c>
      <c r="D112" s="1" t="s">
        <v>61</v>
      </c>
      <c r="E112" s="9" t="s">
        <v>209</v>
      </c>
      <c r="H112" s="1">
        <f t="shared" si="4"/>
        <v>76</v>
      </c>
      <c r="I112" s="13">
        <f t="shared" si="5"/>
        <v>45770</v>
      </c>
      <c r="J112" s="13">
        <f t="shared" si="6"/>
        <v>45846</v>
      </c>
      <c r="K112" s="13" t="str">
        <f t="shared" si="7"/>
        <v/>
      </c>
    </row>
    <row r="113" spans="1:11" x14ac:dyDescent="0.3">
      <c r="A113" s="1" t="s">
        <v>59</v>
      </c>
      <c r="B113" s="9" t="s">
        <v>195</v>
      </c>
      <c r="C113" s="2">
        <v>46.29</v>
      </c>
      <c r="D113" s="1" t="s">
        <v>61</v>
      </c>
      <c r="E113" s="9" t="s">
        <v>209</v>
      </c>
      <c r="H113" s="1">
        <f t="shared" si="4"/>
        <v>61</v>
      </c>
      <c r="I113" s="13">
        <f t="shared" si="5"/>
        <v>45785</v>
      </c>
      <c r="J113" s="13">
        <f t="shared" si="6"/>
        <v>45846</v>
      </c>
      <c r="K113" s="13" t="str">
        <f t="shared" si="7"/>
        <v/>
      </c>
    </row>
    <row r="114" spans="1:11" x14ac:dyDescent="0.3">
      <c r="A114" s="1" t="s">
        <v>59</v>
      </c>
      <c r="B114" s="9" t="s">
        <v>195</v>
      </c>
      <c r="C114" s="2">
        <v>38.200000000000003</v>
      </c>
      <c r="D114" s="1" t="s">
        <v>61</v>
      </c>
      <c r="E114" s="9" t="s">
        <v>209</v>
      </c>
      <c r="H114" s="1">
        <f t="shared" si="4"/>
        <v>61</v>
      </c>
      <c r="I114" s="13">
        <f t="shared" si="5"/>
        <v>45785</v>
      </c>
      <c r="J114" s="13">
        <f t="shared" si="6"/>
        <v>45846</v>
      </c>
      <c r="K114" s="13" t="str">
        <f t="shared" si="7"/>
        <v/>
      </c>
    </row>
    <row r="115" spans="1:11" x14ac:dyDescent="0.3">
      <c r="A115" s="1" t="s">
        <v>59</v>
      </c>
      <c r="B115" s="9" t="s">
        <v>182</v>
      </c>
      <c r="C115" s="2">
        <v>60.46</v>
      </c>
      <c r="D115" s="1" t="s">
        <v>61</v>
      </c>
      <c r="E115" s="9" t="s">
        <v>210</v>
      </c>
      <c r="H115" s="1">
        <f t="shared" si="4"/>
        <v>67</v>
      </c>
      <c r="I115" s="13">
        <f t="shared" si="5"/>
        <v>45782</v>
      </c>
      <c r="J115" s="13">
        <f t="shared" si="6"/>
        <v>45849</v>
      </c>
      <c r="K115" s="13" t="str">
        <f t="shared" si="7"/>
        <v/>
      </c>
    </row>
    <row r="116" spans="1:11" x14ac:dyDescent="0.3">
      <c r="A116" s="1" t="s">
        <v>59</v>
      </c>
      <c r="B116" s="9" t="s">
        <v>182</v>
      </c>
      <c r="C116" s="2">
        <v>34.31</v>
      </c>
      <c r="D116" s="1" t="s">
        <v>61</v>
      </c>
      <c r="E116" s="9" t="s">
        <v>210</v>
      </c>
      <c r="H116" s="1">
        <f t="shared" si="4"/>
        <v>67</v>
      </c>
      <c r="I116" s="13">
        <f t="shared" si="5"/>
        <v>45782</v>
      </c>
      <c r="J116" s="13">
        <f t="shared" si="6"/>
        <v>45849</v>
      </c>
      <c r="K116" s="13" t="str">
        <f t="shared" si="7"/>
        <v/>
      </c>
    </row>
    <row r="117" spans="1:11" x14ac:dyDescent="0.3">
      <c r="A117" s="1" t="s">
        <v>59</v>
      </c>
      <c r="B117" s="9" t="s">
        <v>195</v>
      </c>
      <c r="C117" s="2">
        <v>7.5</v>
      </c>
      <c r="D117" s="1" t="s">
        <v>61</v>
      </c>
      <c r="E117" s="9" t="s">
        <v>210</v>
      </c>
      <c r="H117" s="1">
        <f t="shared" si="4"/>
        <v>64</v>
      </c>
      <c r="I117" s="13">
        <f t="shared" si="5"/>
        <v>45785</v>
      </c>
      <c r="J117" s="13">
        <f t="shared" si="6"/>
        <v>45849</v>
      </c>
      <c r="K117" s="13" t="str">
        <f t="shared" si="7"/>
        <v/>
      </c>
    </row>
    <row r="118" spans="1:11" x14ac:dyDescent="0.3">
      <c r="A118" s="1" t="s">
        <v>59</v>
      </c>
      <c r="B118" s="9" t="s">
        <v>195</v>
      </c>
      <c r="C118" s="2">
        <v>18.079999999999998</v>
      </c>
      <c r="D118" s="1" t="s">
        <v>61</v>
      </c>
      <c r="E118" s="9" t="s">
        <v>210</v>
      </c>
      <c r="H118" s="1">
        <f t="shared" si="4"/>
        <v>64</v>
      </c>
      <c r="I118" s="13">
        <f t="shared" si="5"/>
        <v>45785</v>
      </c>
      <c r="J118" s="13">
        <f t="shared" si="6"/>
        <v>45849</v>
      </c>
      <c r="K118" s="13" t="str">
        <f t="shared" si="7"/>
        <v/>
      </c>
    </row>
    <row r="119" spans="1:11" x14ac:dyDescent="0.3">
      <c r="A119" s="1" t="s">
        <v>59</v>
      </c>
      <c r="B119" s="9" t="s">
        <v>207</v>
      </c>
      <c r="C119" s="2">
        <v>68.03</v>
      </c>
      <c r="D119" s="1" t="s">
        <v>61</v>
      </c>
      <c r="E119" s="9" t="s">
        <v>210</v>
      </c>
      <c r="H119" s="1">
        <f t="shared" si="4"/>
        <v>63</v>
      </c>
      <c r="I119" s="13">
        <f t="shared" si="5"/>
        <v>45786</v>
      </c>
      <c r="J119" s="13">
        <f t="shared" si="6"/>
        <v>45849</v>
      </c>
      <c r="K119" s="13" t="str">
        <f t="shared" si="7"/>
        <v/>
      </c>
    </row>
    <row r="120" spans="1:11" x14ac:dyDescent="0.3">
      <c r="A120" s="1" t="s">
        <v>59</v>
      </c>
      <c r="B120" s="9" t="s">
        <v>197</v>
      </c>
      <c r="C120" s="2">
        <v>14.42</v>
      </c>
      <c r="D120" s="1" t="s">
        <v>61</v>
      </c>
      <c r="E120" s="9" t="s">
        <v>210</v>
      </c>
      <c r="H120" s="1">
        <f t="shared" si="4"/>
        <v>78</v>
      </c>
      <c r="I120" s="13">
        <f t="shared" si="5"/>
        <v>45771</v>
      </c>
      <c r="J120" s="13">
        <f t="shared" si="6"/>
        <v>45849</v>
      </c>
      <c r="K120" s="13" t="str">
        <f t="shared" si="7"/>
        <v/>
      </c>
    </row>
    <row r="121" spans="1:11" x14ac:dyDescent="0.3">
      <c r="A121" s="1" t="s">
        <v>59</v>
      </c>
      <c r="B121" s="9" t="s">
        <v>180</v>
      </c>
      <c r="C121" s="2">
        <v>77.680000000000007</v>
      </c>
      <c r="D121" s="1" t="s">
        <v>61</v>
      </c>
      <c r="E121" s="9" t="s">
        <v>211</v>
      </c>
      <c r="H121" s="1">
        <f t="shared" si="4"/>
        <v>84</v>
      </c>
      <c r="I121" s="13">
        <f t="shared" si="5"/>
        <v>45770</v>
      </c>
      <c r="J121" s="13">
        <f t="shared" si="6"/>
        <v>45854</v>
      </c>
      <c r="K121" s="13" t="str">
        <f t="shared" si="7"/>
        <v/>
      </c>
    </row>
    <row r="122" spans="1:11" x14ac:dyDescent="0.3">
      <c r="A122" s="1" t="s">
        <v>59</v>
      </c>
      <c r="B122" s="9" t="s">
        <v>195</v>
      </c>
      <c r="C122" s="2">
        <v>34.35</v>
      </c>
      <c r="D122" s="1" t="s">
        <v>61</v>
      </c>
      <c r="E122" s="9" t="s">
        <v>212</v>
      </c>
      <c r="H122" s="1">
        <f t="shared" si="4"/>
        <v>71</v>
      </c>
      <c r="I122" s="13">
        <f t="shared" si="5"/>
        <v>45785</v>
      </c>
      <c r="J122" s="13">
        <f t="shared" si="6"/>
        <v>45856</v>
      </c>
      <c r="K122" s="13" t="str">
        <f t="shared" si="7"/>
        <v/>
      </c>
    </row>
    <row r="123" spans="1:11" x14ac:dyDescent="0.3">
      <c r="A123" s="1" t="s">
        <v>59</v>
      </c>
      <c r="B123" s="9" t="s">
        <v>195</v>
      </c>
      <c r="C123" s="2">
        <v>43.03</v>
      </c>
      <c r="D123" s="1" t="s">
        <v>61</v>
      </c>
      <c r="E123" s="9" t="s">
        <v>212</v>
      </c>
      <c r="H123" s="1">
        <f t="shared" si="4"/>
        <v>71</v>
      </c>
      <c r="I123" s="13">
        <f t="shared" si="5"/>
        <v>45785</v>
      </c>
      <c r="J123" s="13">
        <f t="shared" si="6"/>
        <v>45856</v>
      </c>
      <c r="K123" s="13" t="str">
        <f t="shared" si="7"/>
        <v/>
      </c>
    </row>
    <row r="124" spans="1:11" x14ac:dyDescent="0.3">
      <c r="A124" s="1" t="s">
        <v>59</v>
      </c>
      <c r="B124" s="9" t="s">
        <v>213</v>
      </c>
      <c r="C124" s="2">
        <v>19.766400000000001</v>
      </c>
      <c r="D124" s="1" t="s">
        <v>61</v>
      </c>
      <c r="E124" s="9" t="s">
        <v>214</v>
      </c>
      <c r="H124" s="1">
        <f t="shared" si="4"/>
        <v>73</v>
      </c>
      <c r="I124" s="13">
        <f t="shared" si="5"/>
        <v>45790</v>
      </c>
      <c r="J124" s="13">
        <f t="shared" si="6"/>
        <v>45863</v>
      </c>
      <c r="K124" s="13" t="str">
        <f t="shared" si="7"/>
        <v/>
      </c>
    </row>
    <row r="125" spans="1:11" x14ac:dyDescent="0.3">
      <c r="A125" s="1" t="s">
        <v>59</v>
      </c>
      <c r="B125" s="9" t="s">
        <v>215</v>
      </c>
      <c r="C125" s="2">
        <v>3.42</v>
      </c>
      <c r="D125" s="1" t="s">
        <v>61</v>
      </c>
      <c r="E125" s="9" t="s">
        <v>216</v>
      </c>
      <c r="H125" s="1">
        <f t="shared" si="4"/>
        <v>112</v>
      </c>
      <c r="I125" s="13">
        <f t="shared" si="5"/>
        <v>45754</v>
      </c>
      <c r="J125" s="13">
        <f t="shared" si="6"/>
        <v>45866</v>
      </c>
      <c r="K125" s="13" t="str">
        <f t="shared" si="7"/>
        <v/>
      </c>
    </row>
    <row r="126" spans="1:11" x14ac:dyDescent="0.3">
      <c r="A126" s="1" t="s">
        <v>59</v>
      </c>
      <c r="B126" s="9" t="s">
        <v>217</v>
      </c>
      <c r="C126" s="2">
        <v>2.14</v>
      </c>
      <c r="D126" s="1" t="s">
        <v>61</v>
      </c>
      <c r="E126" s="9" t="s">
        <v>216</v>
      </c>
      <c r="H126" s="1">
        <f t="shared" si="4"/>
        <v>77</v>
      </c>
      <c r="I126" s="13">
        <f t="shared" si="5"/>
        <v>45789</v>
      </c>
      <c r="J126" s="13">
        <f t="shared" si="6"/>
        <v>45866</v>
      </c>
      <c r="K126" s="13" t="str">
        <f t="shared" si="7"/>
        <v/>
      </c>
    </row>
    <row r="127" spans="1:11" x14ac:dyDescent="0.3">
      <c r="A127" s="1" t="s">
        <v>59</v>
      </c>
      <c r="B127" s="9" t="s">
        <v>218</v>
      </c>
      <c r="C127" s="2">
        <v>0.68979999999999997</v>
      </c>
      <c r="D127" s="1" t="s">
        <v>61</v>
      </c>
      <c r="E127" s="9" t="s">
        <v>216</v>
      </c>
      <c r="H127" s="1">
        <f t="shared" si="4"/>
        <v>26</v>
      </c>
      <c r="I127" s="13">
        <f t="shared" si="5"/>
        <v>45840</v>
      </c>
      <c r="J127" s="13">
        <f t="shared" si="6"/>
        <v>45866</v>
      </c>
      <c r="K127" s="13" t="str">
        <f t="shared" si="7"/>
        <v/>
      </c>
    </row>
    <row r="128" spans="1:11" x14ac:dyDescent="0.3">
      <c r="A128" s="1" t="s">
        <v>59</v>
      </c>
      <c r="B128" s="9" t="s">
        <v>218</v>
      </c>
      <c r="C128" s="2">
        <v>2.12</v>
      </c>
      <c r="D128" s="1" t="s">
        <v>61</v>
      </c>
      <c r="E128" s="9" t="s">
        <v>219</v>
      </c>
      <c r="H128" s="1">
        <f t="shared" si="4"/>
        <v>33</v>
      </c>
      <c r="I128" s="13">
        <f t="shared" si="5"/>
        <v>45840</v>
      </c>
      <c r="J128" s="13">
        <f t="shared" si="6"/>
        <v>45873</v>
      </c>
      <c r="K128" s="13" t="str">
        <f t="shared" si="7"/>
        <v/>
      </c>
    </row>
    <row r="129" spans="1:11" x14ac:dyDescent="0.3">
      <c r="A129" s="1" t="s">
        <v>220</v>
      </c>
      <c r="B129" s="11" t="s">
        <v>82</v>
      </c>
      <c r="C129" s="7">
        <v>2.61</v>
      </c>
      <c r="D129" s="6" t="s">
        <v>61</v>
      </c>
      <c r="E129" s="11" t="s">
        <v>221</v>
      </c>
      <c r="F129" s="12"/>
      <c r="G129" s="8"/>
      <c r="H129" s="1">
        <f t="shared" si="4"/>
        <v>79</v>
      </c>
      <c r="I129" s="13">
        <f t="shared" si="5"/>
        <v>45138</v>
      </c>
      <c r="J129" s="13">
        <f t="shared" si="6"/>
        <v>45217</v>
      </c>
      <c r="K129" s="13" t="str">
        <f t="shared" si="7"/>
        <v/>
      </c>
    </row>
    <row r="130" spans="1:11" ht="28.8" customHeight="1" x14ac:dyDescent="0.3">
      <c r="A130" s="1" t="s">
        <v>220</v>
      </c>
      <c r="B130" s="9" t="s">
        <v>222</v>
      </c>
      <c r="C130" s="2">
        <v>24.11</v>
      </c>
      <c r="D130" s="1" t="s">
        <v>223</v>
      </c>
      <c r="E130" s="12"/>
      <c r="F130" s="11" t="s">
        <v>207</v>
      </c>
      <c r="G130" s="6" t="s">
        <v>224</v>
      </c>
      <c r="H130" s="1" t="str">
        <f t="shared" ref="H130:H193" si="8">IF(AND(LEN(I130)&gt;0,LEN(J130)&gt;0),J130-I130,"")</f>
        <v/>
      </c>
      <c r="I130" s="13">
        <f t="shared" ref="I130:I193" si="9">IF(B130="","",IF(ISNUMBER(B130),B130,DATE(VALUE(RIGHT(TRIM(B130),4)),VALUE(MID(TRIM(B130),4,2)),VALUE(LEFT(TRIM(B130),2)))))</f>
        <v>45125</v>
      </c>
      <c r="J130" s="13" t="str">
        <f t="shared" ref="J130:J193" si="10">IF(E130="","",IF(ISNUMBER(E130),E130,DATE(VALUE(RIGHT(TRIM(E130),4)),VALUE(MID(TRIM(E130),4,2)),VALUE(LEFT(TRIM(E130),2)))))</f>
        <v/>
      </c>
      <c r="K130" s="13">
        <f t="shared" ref="K130:K193" si="11">IF(F130="","",IF(ISNUMBER(F130),F130,DATE(VALUE(RIGHT(TRIM(F130),4)),VALUE(MID(TRIM(F130),4,2)),VALUE(LEFT(TRIM(F130),2)))))</f>
        <v>45786</v>
      </c>
    </row>
    <row r="131" spans="1:11" x14ac:dyDescent="0.3">
      <c r="A131" s="1" t="s">
        <v>220</v>
      </c>
      <c r="B131" s="9" t="s">
        <v>225</v>
      </c>
      <c r="C131" s="2">
        <v>3.18</v>
      </c>
      <c r="D131" s="1" t="s">
        <v>61</v>
      </c>
      <c r="E131" s="11" t="s">
        <v>226</v>
      </c>
      <c r="F131" s="12"/>
      <c r="G131" s="8"/>
      <c r="H131" s="1">
        <f t="shared" si="8"/>
        <v>35</v>
      </c>
      <c r="I131" s="13">
        <f t="shared" si="9"/>
        <v>45195</v>
      </c>
      <c r="J131" s="13">
        <f t="shared" si="10"/>
        <v>45230</v>
      </c>
      <c r="K131" s="13" t="str">
        <f t="shared" si="11"/>
        <v/>
      </c>
    </row>
    <row r="132" spans="1:11" x14ac:dyDescent="0.3">
      <c r="A132" s="1" t="s">
        <v>220</v>
      </c>
      <c r="B132" s="9" t="s">
        <v>227</v>
      </c>
      <c r="C132" s="2">
        <v>3.5</v>
      </c>
      <c r="D132" s="1" t="s">
        <v>61</v>
      </c>
      <c r="E132" s="9" t="s">
        <v>228</v>
      </c>
      <c r="H132" s="1">
        <f t="shared" si="8"/>
        <v>132</v>
      </c>
      <c r="I132" s="13">
        <f t="shared" si="9"/>
        <v>45181</v>
      </c>
      <c r="J132" s="13">
        <f t="shared" si="10"/>
        <v>45313</v>
      </c>
      <c r="K132" s="13" t="str">
        <f t="shared" si="11"/>
        <v/>
      </c>
    </row>
    <row r="133" spans="1:11" x14ac:dyDescent="0.3">
      <c r="A133" s="1" t="s">
        <v>220</v>
      </c>
      <c r="B133" s="9" t="s">
        <v>100</v>
      </c>
      <c r="C133" s="2">
        <v>2.95</v>
      </c>
      <c r="D133" s="1" t="s">
        <v>61</v>
      </c>
      <c r="E133" s="9" t="s">
        <v>229</v>
      </c>
      <c r="H133" s="1">
        <f t="shared" si="8"/>
        <v>52</v>
      </c>
      <c r="I133" s="13">
        <f t="shared" si="9"/>
        <v>45264</v>
      </c>
      <c r="J133" s="13">
        <f t="shared" si="10"/>
        <v>45316</v>
      </c>
      <c r="K133" s="13" t="str">
        <f t="shared" si="11"/>
        <v/>
      </c>
    </row>
    <row r="134" spans="1:11" x14ac:dyDescent="0.3">
      <c r="A134" s="1" t="s">
        <v>220</v>
      </c>
      <c r="B134" s="9" t="s">
        <v>230</v>
      </c>
      <c r="C134" s="2">
        <v>7.16</v>
      </c>
      <c r="D134" s="1" t="s">
        <v>61</v>
      </c>
      <c r="E134" s="9" t="s">
        <v>231</v>
      </c>
      <c r="H134" s="1">
        <f t="shared" si="8"/>
        <v>82</v>
      </c>
      <c r="I134" s="13">
        <f t="shared" si="9"/>
        <v>45301</v>
      </c>
      <c r="J134" s="13">
        <f t="shared" si="10"/>
        <v>45383</v>
      </c>
      <c r="K134" s="13" t="str">
        <f t="shared" si="11"/>
        <v/>
      </c>
    </row>
    <row r="135" spans="1:11" x14ac:dyDescent="0.3">
      <c r="A135" s="1" t="s">
        <v>220</v>
      </c>
      <c r="B135" s="9" t="s">
        <v>108</v>
      </c>
      <c r="C135" s="2">
        <v>50</v>
      </c>
      <c r="D135" s="1" t="s">
        <v>61</v>
      </c>
      <c r="E135" s="9" t="s">
        <v>117</v>
      </c>
      <c r="H135" s="1">
        <f t="shared" si="8"/>
        <v>84</v>
      </c>
      <c r="I135" s="13">
        <f t="shared" si="9"/>
        <v>45376</v>
      </c>
      <c r="J135" s="13">
        <f t="shared" si="10"/>
        <v>45460</v>
      </c>
      <c r="K135" s="13" t="str">
        <f t="shared" si="11"/>
        <v/>
      </c>
    </row>
    <row r="136" spans="1:11" x14ac:dyDescent="0.3">
      <c r="A136" s="1" t="s">
        <v>220</v>
      </c>
      <c r="B136" s="9" t="s">
        <v>232</v>
      </c>
      <c r="C136" s="2">
        <v>1.99</v>
      </c>
      <c r="D136" s="1" t="s">
        <v>61</v>
      </c>
      <c r="E136" s="9" t="s">
        <v>170</v>
      </c>
      <c r="H136" s="1">
        <f t="shared" si="8"/>
        <v>140</v>
      </c>
      <c r="I136" s="13">
        <f t="shared" si="9"/>
        <v>45352</v>
      </c>
      <c r="J136" s="13">
        <f t="shared" si="10"/>
        <v>45492</v>
      </c>
      <c r="K136" s="13" t="str">
        <f t="shared" si="11"/>
        <v/>
      </c>
    </row>
    <row r="137" spans="1:11" x14ac:dyDescent="0.3">
      <c r="A137" s="1" t="s">
        <v>220</v>
      </c>
      <c r="B137" s="9" t="s">
        <v>230</v>
      </c>
      <c r="C137" s="2">
        <v>15</v>
      </c>
      <c r="D137" s="1" t="s">
        <v>61</v>
      </c>
      <c r="E137" s="9" t="s">
        <v>119</v>
      </c>
      <c r="H137" s="1">
        <f t="shared" si="8"/>
        <v>201</v>
      </c>
      <c r="I137" s="13">
        <f t="shared" si="9"/>
        <v>45301</v>
      </c>
      <c r="J137" s="13">
        <f t="shared" si="10"/>
        <v>45502</v>
      </c>
      <c r="K137" s="13" t="str">
        <f t="shared" si="11"/>
        <v/>
      </c>
    </row>
    <row r="138" spans="1:11" x14ac:dyDescent="0.3">
      <c r="A138" s="1" t="s">
        <v>220</v>
      </c>
      <c r="B138" s="9" t="s">
        <v>233</v>
      </c>
      <c r="C138" s="2">
        <v>13.12</v>
      </c>
      <c r="D138" s="1" t="s">
        <v>61</v>
      </c>
      <c r="E138" s="9" t="s">
        <v>119</v>
      </c>
      <c r="H138" s="1">
        <f t="shared" si="8"/>
        <v>52</v>
      </c>
      <c r="I138" s="13">
        <f t="shared" si="9"/>
        <v>45450</v>
      </c>
      <c r="J138" s="13">
        <f t="shared" si="10"/>
        <v>45502</v>
      </c>
      <c r="K138" s="13" t="str">
        <f t="shared" si="11"/>
        <v/>
      </c>
    </row>
    <row r="139" spans="1:11" x14ac:dyDescent="0.3">
      <c r="A139" s="1" t="s">
        <v>220</v>
      </c>
      <c r="B139" s="9" t="s">
        <v>234</v>
      </c>
      <c r="C139" s="2">
        <v>12.97</v>
      </c>
      <c r="D139" s="1" t="s">
        <v>61</v>
      </c>
      <c r="E139" s="9" t="s">
        <v>235</v>
      </c>
      <c r="H139" s="1">
        <f t="shared" si="8"/>
        <v>43</v>
      </c>
      <c r="I139" s="13">
        <f t="shared" si="9"/>
        <v>45491</v>
      </c>
      <c r="J139" s="13">
        <f t="shared" si="10"/>
        <v>45534</v>
      </c>
      <c r="K139" s="13" t="str">
        <f t="shared" si="11"/>
        <v/>
      </c>
    </row>
    <row r="140" spans="1:11" x14ac:dyDescent="0.3">
      <c r="A140" s="1" t="s">
        <v>220</v>
      </c>
      <c r="B140" s="9" t="s">
        <v>233</v>
      </c>
      <c r="C140" s="2">
        <v>3.53</v>
      </c>
      <c r="D140" s="1" t="s">
        <v>61</v>
      </c>
      <c r="E140" s="9" t="s">
        <v>236</v>
      </c>
      <c r="H140" s="1">
        <f t="shared" si="8"/>
        <v>109</v>
      </c>
      <c r="I140" s="13">
        <f t="shared" si="9"/>
        <v>45450</v>
      </c>
      <c r="J140" s="13">
        <f t="shared" si="10"/>
        <v>45559</v>
      </c>
      <c r="K140" s="13" t="str">
        <f t="shared" si="11"/>
        <v/>
      </c>
    </row>
    <row r="141" spans="1:11" x14ac:dyDescent="0.3">
      <c r="A141" s="1" t="s">
        <v>220</v>
      </c>
      <c r="B141" s="9" t="s">
        <v>237</v>
      </c>
      <c r="C141" s="2">
        <v>8.84</v>
      </c>
      <c r="D141" s="1" t="s">
        <v>61</v>
      </c>
      <c r="E141" s="9" t="s">
        <v>238</v>
      </c>
      <c r="H141" s="1">
        <f t="shared" si="8"/>
        <v>82</v>
      </c>
      <c r="I141" s="13">
        <f t="shared" si="9"/>
        <v>45547</v>
      </c>
      <c r="J141" s="13">
        <f t="shared" si="10"/>
        <v>45629</v>
      </c>
      <c r="K141" s="13" t="str">
        <f t="shared" si="11"/>
        <v/>
      </c>
    </row>
    <row r="142" spans="1:11" x14ac:dyDescent="0.3">
      <c r="A142" s="1" t="s">
        <v>220</v>
      </c>
      <c r="B142" s="11" t="s">
        <v>239</v>
      </c>
      <c r="C142" s="7">
        <v>26</v>
      </c>
      <c r="D142" s="6" t="s">
        <v>61</v>
      </c>
      <c r="E142" s="11" t="s">
        <v>182</v>
      </c>
      <c r="F142" s="11"/>
      <c r="G142" s="6"/>
      <c r="H142" s="1">
        <f t="shared" si="8"/>
        <v>133</v>
      </c>
      <c r="I142" s="13">
        <f t="shared" si="9"/>
        <v>45649</v>
      </c>
      <c r="J142" s="13">
        <f t="shared" si="10"/>
        <v>45782</v>
      </c>
      <c r="K142" s="13" t="str">
        <f t="shared" si="11"/>
        <v/>
      </c>
    </row>
    <row r="143" spans="1:11" x14ac:dyDescent="0.3">
      <c r="A143" s="1" t="s">
        <v>220</v>
      </c>
      <c r="B143" s="9" t="s">
        <v>180</v>
      </c>
      <c r="C143" s="2">
        <v>7.47</v>
      </c>
      <c r="D143" s="1" t="s">
        <v>61</v>
      </c>
      <c r="E143" s="9" t="s">
        <v>240</v>
      </c>
      <c r="H143" s="1">
        <f t="shared" si="8"/>
        <v>42</v>
      </c>
      <c r="I143" s="13">
        <f t="shared" si="9"/>
        <v>45770</v>
      </c>
      <c r="J143" s="13">
        <f t="shared" si="10"/>
        <v>45812</v>
      </c>
      <c r="K143" s="13" t="str">
        <f t="shared" si="11"/>
        <v/>
      </c>
    </row>
    <row r="144" spans="1:11" x14ac:dyDescent="0.3">
      <c r="A144" s="1" t="s">
        <v>220</v>
      </c>
      <c r="B144" s="9" t="s">
        <v>213</v>
      </c>
      <c r="C144" s="2">
        <v>4.71</v>
      </c>
      <c r="D144" s="1" t="s">
        <v>61</v>
      </c>
      <c r="E144" s="9" t="s">
        <v>199</v>
      </c>
      <c r="H144" s="1">
        <f t="shared" si="8"/>
        <v>38</v>
      </c>
      <c r="I144" s="13">
        <f t="shared" si="9"/>
        <v>45790</v>
      </c>
      <c r="J144" s="13">
        <f t="shared" si="10"/>
        <v>45828</v>
      </c>
      <c r="K144" s="13" t="str">
        <f t="shared" si="11"/>
        <v/>
      </c>
    </row>
    <row r="145" spans="1:11" x14ac:dyDescent="0.3">
      <c r="A145" s="1" t="s">
        <v>220</v>
      </c>
      <c r="B145" s="9" t="s">
        <v>193</v>
      </c>
      <c r="C145" s="2">
        <v>4.6100000000000003</v>
      </c>
      <c r="D145" s="1" t="s">
        <v>61</v>
      </c>
      <c r="E145" s="9" t="s">
        <v>241</v>
      </c>
      <c r="H145" s="1">
        <f t="shared" si="8"/>
        <v>38</v>
      </c>
      <c r="I145" s="13">
        <f t="shared" si="9"/>
        <v>45810</v>
      </c>
      <c r="J145" s="13">
        <f t="shared" si="10"/>
        <v>45848</v>
      </c>
      <c r="K145" s="13" t="str">
        <f t="shared" si="11"/>
        <v/>
      </c>
    </row>
    <row r="146" spans="1:11" x14ac:dyDescent="0.3">
      <c r="A146" s="1" t="s">
        <v>220</v>
      </c>
      <c r="B146" s="9" t="s">
        <v>193</v>
      </c>
      <c r="C146" s="2">
        <v>5.0199999999999996</v>
      </c>
      <c r="D146" s="1" t="s">
        <v>61</v>
      </c>
      <c r="E146" s="9" t="s">
        <v>241</v>
      </c>
      <c r="H146" s="1">
        <f t="shared" si="8"/>
        <v>38</v>
      </c>
      <c r="I146" s="13">
        <f t="shared" si="9"/>
        <v>45810</v>
      </c>
      <c r="J146" s="13">
        <f t="shared" si="10"/>
        <v>45848</v>
      </c>
      <c r="K146" s="13" t="str">
        <f t="shared" si="11"/>
        <v/>
      </c>
    </row>
    <row r="147" spans="1:11" x14ac:dyDescent="0.3">
      <c r="A147" s="1" t="s">
        <v>220</v>
      </c>
      <c r="B147" s="9" t="s">
        <v>242</v>
      </c>
      <c r="C147" s="2">
        <v>5.45</v>
      </c>
      <c r="D147" s="1" t="s">
        <v>243</v>
      </c>
      <c r="H147" s="1" t="str">
        <f t="shared" si="8"/>
        <v/>
      </c>
      <c r="I147" s="13">
        <f t="shared" si="9"/>
        <v>45859</v>
      </c>
      <c r="J147" s="13" t="str">
        <f t="shared" si="10"/>
        <v/>
      </c>
      <c r="K147" s="13" t="str">
        <f t="shared" si="11"/>
        <v/>
      </c>
    </row>
    <row r="148" spans="1:11" x14ac:dyDescent="0.3">
      <c r="A148" s="1" t="s">
        <v>220</v>
      </c>
      <c r="B148" s="9" t="s">
        <v>191</v>
      </c>
      <c r="C148" s="2">
        <v>2.64</v>
      </c>
      <c r="D148" s="1" t="s">
        <v>61</v>
      </c>
      <c r="E148" s="9" t="s">
        <v>219</v>
      </c>
      <c r="H148" s="1">
        <f t="shared" si="8"/>
        <v>69</v>
      </c>
      <c r="I148" s="13">
        <f t="shared" si="9"/>
        <v>45804</v>
      </c>
      <c r="J148" s="13">
        <f t="shared" si="10"/>
        <v>45873</v>
      </c>
      <c r="K148" s="13" t="str">
        <f t="shared" si="11"/>
        <v/>
      </c>
    </row>
    <row r="149" spans="1:11" x14ac:dyDescent="0.3">
      <c r="A149" s="1" t="s">
        <v>244</v>
      </c>
      <c r="B149" s="9" t="s">
        <v>245</v>
      </c>
      <c r="C149" s="2">
        <v>4</v>
      </c>
      <c r="D149" s="1" t="s">
        <v>61</v>
      </c>
      <c r="E149" s="9" t="s">
        <v>246</v>
      </c>
      <c r="H149" s="1">
        <f t="shared" si="8"/>
        <v>62</v>
      </c>
      <c r="I149" s="13">
        <f t="shared" si="9"/>
        <v>45625</v>
      </c>
      <c r="J149" s="13">
        <f t="shared" si="10"/>
        <v>45687</v>
      </c>
      <c r="K149" s="13" t="str">
        <f t="shared" si="11"/>
        <v/>
      </c>
    </row>
    <row r="150" spans="1:11" x14ac:dyDescent="0.3">
      <c r="A150" s="1" t="s">
        <v>244</v>
      </c>
      <c r="B150" s="9" t="s">
        <v>234</v>
      </c>
      <c r="C150" s="2">
        <v>7.32</v>
      </c>
      <c r="D150" s="1" t="s">
        <v>243</v>
      </c>
      <c r="H150" s="1" t="str">
        <f t="shared" si="8"/>
        <v/>
      </c>
      <c r="I150" s="13">
        <f t="shared" si="9"/>
        <v>45491</v>
      </c>
      <c r="J150" s="13" t="str">
        <f t="shared" si="10"/>
        <v/>
      </c>
      <c r="K150" s="13" t="str">
        <f t="shared" si="11"/>
        <v/>
      </c>
    </row>
    <row r="151" spans="1:11" x14ac:dyDescent="0.3">
      <c r="A151" s="1" t="s">
        <v>244</v>
      </c>
      <c r="B151" s="9" t="s">
        <v>120</v>
      </c>
      <c r="C151" s="2">
        <v>1.57</v>
      </c>
      <c r="D151" s="1" t="s">
        <v>61</v>
      </c>
      <c r="E151" s="9" t="s">
        <v>166</v>
      </c>
      <c r="H151" s="1">
        <f t="shared" si="8"/>
        <v>175</v>
      </c>
      <c r="I151" s="13">
        <f t="shared" si="9"/>
        <v>45455</v>
      </c>
      <c r="J151" s="13">
        <f t="shared" si="10"/>
        <v>45630</v>
      </c>
      <c r="K151" s="13" t="str">
        <f t="shared" si="11"/>
        <v/>
      </c>
    </row>
    <row r="152" spans="1:11" x14ac:dyDescent="0.3">
      <c r="A152" s="1" t="s">
        <v>244</v>
      </c>
      <c r="B152" s="9" t="s">
        <v>175</v>
      </c>
      <c r="C152" s="2">
        <v>19.43</v>
      </c>
      <c r="D152" s="1" t="s">
        <v>61</v>
      </c>
      <c r="E152" s="9" t="s">
        <v>246</v>
      </c>
      <c r="H152" s="1">
        <f t="shared" si="8"/>
        <v>50</v>
      </c>
      <c r="I152" s="13">
        <f t="shared" si="9"/>
        <v>45637</v>
      </c>
      <c r="J152" s="13">
        <f t="shared" si="10"/>
        <v>45687</v>
      </c>
      <c r="K152" s="13" t="str">
        <f t="shared" si="11"/>
        <v/>
      </c>
    </row>
    <row r="153" spans="1:11" x14ac:dyDescent="0.3">
      <c r="A153" s="1" t="s">
        <v>244</v>
      </c>
      <c r="B153" s="9" t="s">
        <v>247</v>
      </c>
      <c r="C153" s="2">
        <v>23</v>
      </c>
      <c r="D153" s="1" t="s">
        <v>61</v>
      </c>
      <c r="E153" s="9" t="s">
        <v>246</v>
      </c>
      <c r="H153" s="1">
        <f t="shared" si="8"/>
        <v>64</v>
      </c>
      <c r="I153" s="13">
        <f t="shared" si="9"/>
        <v>45623</v>
      </c>
      <c r="J153" s="13">
        <f t="shared" si="10"/>
        <v>45687</v>
      </c>
      <c r="K153" s="13" t="str">
        <f t="shared" si="11"/>
        <v/>
      </c>
    </row>
    <row r="154" spans="1:11" x14ac:dyDescent="0.3">
      <c r="A154" s="1" t="s">
        <v>244</v>
      </c>
      <c r="B154" s="9" t="s">
        <v>248</v>
      </c>
      <c r="C154" s="2">
        <v>55.6325</v>
      </c>
      <c r="D154" s="1" t="s">
        <v>61</v>
      </c>
      <c r="E154" s="9" t="s">
        <v>173</v>
      </c>
      <c r="H154" s="1">
        <f t="shared" si="8"/>
        <v>41</v>
      </c>
      <c r="I154" s="13">
        <f t="shared" si="9"/>
        <v>45597</v>
      </c>
      <c r="J154" s="13">
        <f t="shared" si="10"/>
        <v>45638</v>
      </c>
      <c r="K154" s="13" t="str">
        <f t="shared" si="11"/>
        <v/>
      </c>
    </row>
    <row r="155" spans="1:11" x14ac:dyDescent="0.3">
      <c r="A155" s="1" t="s">
        <v>244</v>
      </c>
      <c r="B155" s="9" t="s">
        <v>249</v>
      </c>
      <c r="C155" s="2">
        <v>1.75</v>
      </c>
      <c r="D155" s="1" t="s">
        <v>61</v>
      </c>
      <c r="E155" s="9" t="s">
        <v>168</v>
      </c>
      <c r="H155" s="1">
        <f t="shared" si="8"/>
        <v>94</v>
      </c>
      <c r="I155" s="13">
        <f t="shared" si="9"/>
        <v>45611</v>
      </c>
      <c r="J155" s="13">
        <f t="shared" si="10"/>
        <v>45705</v>
      </c>
      <c r="K155" s="13" t="str">
        <f t="shared" si="11"/>
        <v/>
      </c>
    </row>
    <row r="156" spans="1:11" x14ac:dyDescent="0.3">
      <c r="A156" s="1" t="s">
        <v>244</v>
      </c>
      <c r="B156" s="9" t="s">
        <v>249</v>
      </c>
      <c r="C156" s="2">
        <v>7.65</v>
      </c>
      <c r="D156" s="1" t="s">
        <v>61</v>
      </c>
      <c r="E156" s="9" t="s">
        <v>168</v>
      </c>
      <c r="H156" s="1">
        <f t="shared" si="8"/>
        <v>94</v>
      </c>
      <c r="I156" s="13">
        <f t="shared" si="9"/>
        <v>45611</v>
      </c>
      <c r="J156" s="13">
        <f t="shared" si="10"/>
        <v>45705</v>
      </c>
      <c r="K156" s="13" t="str">
        <f t="shared" si="11"/>
        <v/>
      </c>
    </row>
    <row r="157" spans="1:11" x14ac:dyDescent="0.3">
      <c r="A157" s="1" t="s">
        <v>244</v>
      </c>
      <c r="B157" s="9" t="s">
        <v>250</v>
      </c>
      <c r="C157" s="2">
        <v>99.744600000000005</v>
      </c>
      <c r="D157" s="1" t="s">
        <v>61</v>
      </c>
      <c r="E157" s="9" t="s">
        <v>251</v>
      </c>
      <c r="H157" s="1">
        <f t="shared" si="8"/>
        <v>342</v>
      </c>
      <c r="I157" s="13">
        <f t="shared" si="9"/>
        <v>45218</v>
      </c>
      <c r="J157" s="13">
        <f t="shared" si="10"/>
        <v>45560</v>
      </c>
      <c r="K157" s="13" t="str">
        <f t="shared" si="11"/>
        <v/>
      </c>
    </row>
    <row r="158" spans="1:11" x14ac:dyDescent="0.3">
      <c r="A158" s="1" t="s">
        <v>244</v>
      </c>
      <c r="B158" s="9" t="s">
        <v>252</v>
      </c>
      <c r="C158" s="2">
        <v>17.53</v>
      </c>
      <c r="D158" s="1" t="s">
        <v>61</v>
      </c>
      <c r="E158" s="9" t="s">
        <v>253</v>
      </c>
      <c r="H158" s="1">
        <f t="shared" si="8"/>
        <v>158</v>
      </c>
      <c r="I158" s="13">
        <f t="shared" si="9"/>
        <v>45393</v>
      </c>
      <c r="J158" s="13">
        <f t="shared" si="10"/>
        <v>45551</v>
      </c>
      <c r="K158" s="13" t="str">
        <f t="shared" si="11"/>
        <v/>
      </c>
    </row>
    <row r="159" spans="1:11" x14ac:dyDescent="0.3">
      <c r="A159" s="1" t="s">
        <v>244</v>
      </c>
      <c r="B159" s="9" t="s">
        <v>254</v>
      </c>
      <c r="C159" s="2">
        <v>4.9333</v>
      </c>
      <c r="D159" s="1" t="s">
        <v>61</v>
      </c>
      <c r="E159" s="9" t="s">
        <v>255</v>
      </c>
      <c r="H159" s="1">
        <f t="shared" si="8"/>
        <v>50</v>
      </c>
      <c r="I159" s="13">
        <f t="shared" si="9"/>
        <v>45119</v>
      </c>
      <c r="J159" s="13">
        <f t="shared" si="10"/>
        <v>45169</v>
      </c>
      <c r="K159" s="13" t="str">
        <f t="shared" si="11"/>
        <v/>
      </c>
    </row>
    <row r="160" spans="1:11" x14ac:dyDescent="0.3">
      <c r="A160" s="1" t="s">
        <v>244</v>
      </c>
      <c r="B160" s="9" t="s">
        <v>69</v>
      </c>
      <c r="C160" s="2">
        <v>2.6654</v>
      </c>
      <c r="D160" s="1" t="s">
        <v>61</v>
      </c>
      <c r="E160" s="9" t="s">
        <v>256</v>
      </c>
      <c r="H160" s="1">
        <f t="shared" si="8"/>
        <v>83</v>
      </c>
      <c r="I160" s="13">
        <f t="shared" si="9"/>
        <v>45034</v>
      </c>
      <c r="J160" s="13">
        <f t="shared" si="10"/>
        <v>45117</v>
      </c>
      <c r="K160" s="13" t="str">
        <f t="shared" si="11"/>
        <v/>
      </c>
    </row>
    <row r="161" spans="1:11" x14ac:dyDescent="0.3">
      <c r="A161" s="1" t="s">
        <v>244</v>
      </c>
      <c r="B161" s="9" t="s">
        <v>257</v>
      </c>
      <c r="C161" s="2">
        <v>6.79</v>
      </c>
      <c r="D161" s="1" t="s">
        <v>61</v>
      </c>
      <c r="E161" s="9" t="s">
        <v>166</v>
      </c>
      <c r="H161" s="1">
        <f t="shared" si="8"/>
        <v>61</v>
      </c>
      <c r="I161" s="13">
        <f t="shared" si="9"/>
        <v>45569</v>
      </c>
      <c r="J161" s="13">
        <f t="shared" si="10"/>
        <v>45630</v>
      </c>
      <c r="K161" s="13" t="str">
        <f t="shared" si="11"/>
        <v/>
      </c>
    </row>
    <row r="162" spans="1:11" x14ac:dyDescent="0.3">
      <c r="A162" s="1" t="s">
        <v>244</v>
      </c>
      <c r="B162" s="9" t="s">
        <v>258</v>
      </c>
      <c r="C162" s="2">
        <v>2.5</v>
      </c>
      <c r="D162" s="1" t="s">
        <v>61</v>
      </c>
      <c r="E162" s="9" t="s">
        <v>259</v>
      </c>
      <c r="H162" s="1">
        <f t="shared" si="8"/>
        <v>70</v>
      </c>
      <c r="I162" s="13">
        <f t="shared" si="9"/>
        <v>45713</v>
      </c>
      <c r="J162" s="13">
        <f t="shared" si="10"/>
        <v>45783</v>
      </c>
      <c r="K162" s="13" t="str">
        <f t="shared" si="11"/>
        <v/>
      </c>
    </row>
    <row r="163" spans="1:11" x14ac:dyDescent="0.3">
      <c r="A163" s="1" t="s">
        <v>244</v>
      </c>
      <c r="B163" s="9" t="s">
        <v>260</v>
      </c>
      <c r="C163" s="2">
        <v>37.15</v>
      </c>
      <c r="D163" s="1" t="s">
        <v>243</v>
      </c>
      <c r="H163" s="1" t="str">
        <f t="shared" si="8"/>
        <v/>
      </c>
      <c r="I163" s="13">
        <f t="shared" si="9"/>
        <v>45813</v>
      </c>
      <c r="J163" s="13" t="str">
        <f t="shared" si="10"/>
        <v/>
      </c>
      <c r="K163" s="13" t="str">
        <f t="shared" si="11"/>
        <v/>
      </c>
    </row>
    <row r="164" spans="1:11" x14ac:dyDescent="0.3">
      <c r="A164" s="1" t="s">
        <v>244</v>
      </c>
      <c r="B164" s="9" t="s">
        <v>261</v>
      </c>
      <c r="C164" s="2">
        <v>1.91</v>
      </c>
      <c r="D164" s="1" t="s">
        <v>61</v>
      </c>
      <c r="E164" s="9" t="s">
        <v>262</v>
      </c>
      <c r="H164" s="1">
        <f t="shared" si="8"/>
        <v>387</v>
      </c>
      <c r="I164" s="13">
        <f t="shared" si="9"/>
        <v>44907</v>
      </c>
      <c r="J164" s="13">
        <f t="shared" si="10"/>
        <v>45294</v>
      </c>
      <c r="K164" s="13" t="str">
        <f t="shared" si="11"/>
        <v/>
      </c>
    </row>
    <row r="165" spans="1:11" x14ac:dyDescent="0.3">
      <c r="A165" s="1" t="s">
        <v>244</v>
      </c>
      <c r="B165" s="9" t="s">
        <v>263</v>
      </c>
      <c r="C165" s="2">
        <v>20.416699999999999</v>
      </c>
      <c r="D165" s="1" t="s">
        <v>61</v>
      </c>
      <c r="E165" s="9" t="s">
        <v>186</v>
      </c>
      <c r="H165" s="1">
        <f t="shared" si="8"/>
        <v>790</v>
      </c>
      <c r="I165" s="13">
        <f t="shared" si="9"/>
        <v>45006</v>
      </c>
      <c r="J165" s="13">
        <f t="shared" si="10"/>
        <v>45796</v>
      </c>
      <c r="K165" s="13" t="str">
        <f t="shared" si="11"/>
        <v/>
      </c>
    </row>
    <row r="166" spans="1:11" x14ac:dyDescent="0.3">
      <c r="A166" s="1" t="s">
        <v>244</v>
      </c>
      <c r="B166" s="9" t="s">
        <v>264</v>
      </c>
      <c r="C166" s="2">
        <v>53.06</v>
      </c>
      <c r="D166" s="1" t="s">
        <v>61</v>
      </c>
      <c r="E166" s="9" t="s">
        <v>265</v>
      </c>
      <c r="H166" s="1">
        <f t="shared" si="8"/>
        <v>84</v>
      </c>
      <c r="I166" s="13">
        <f t="shared" si="9"/>
        <v>45750</v>
      </c>
      <c r="J166" s="13">
        <f t="shared" si="10"/>
        <v>45834</v>
      </c>
      <c r="K166" s="13" t="str">
        <f t="shared" si="11"/>
        <v/>
      </c>
    </row>
    <row r="167" spans="1:11" x14ac:dyDescent="0.3">
      <c r="A167" s="1" t="s">
        <v>244</v>
      </c>
      <c r="B167" s="9" t="s">
        <v>266</v>
      </c>
      <c r="C167" s="2">
        <v>2</v>
      </c>
      <c r="D167" s="1" t="s">
        <v>61</v>
      </c>
      <c r="E167" s="9" t="s">
        <v>267</v>
      </c>
      <c r="H167" s="1">
        <f t="shared" si="8"/>
        <v>6</v>
      </c>
      <c r="I167" s="13">
        <f t="shared" si="9"/>
        <v>45755</v>
      </c>
      <c r="J167" s="13">
        <f t="shared" si="10"/>
        <v>45761</v>
      </c>
      <c r="K167" s="13" t="str">
        <f t="shared" si="11"/>
        <v/>
      </c>
    </row>
    <row r="168" spans="1:11" x14ac:dyDescent="0.3">
      <c r="A168" s="1" t="s">
        <v>244</v>
      </c>
      <c r="B168" s="9" t="s">
        <v>266</v>
      </c>
      <c r="C168" s="2">
        <v>2.71</v>
      </c>
      <c r="D168" s="1" t="s">
        <v>61</v>
      </c>
      <c r="E168" s="9" t="s">
        <v>267</v>
      </c>
      <c r="H168" s="1">
        <f t="shared" si="8"/>
        <v>6</v>
      </c>
      <c r="I168" s="13">
        <f t="shared" si="9"/>
        <v>45755</v>
      </c>
      <c r="J168" s="13">
        <f t="shared" si="10"/>
        <v>45761</v>
      </c>
      <c r="K168" s="13" t="str">
        <f t="shared" si="11"/>
        <v/>
      </c>
    </row>
    <row r="169" spans="1:11" x14ac:dyDescent="0.3">
      <c r="A169" s="1" t="s">
        <v>244</v>
      </c>
      <c r="B169" s="9" t="s">
        <v>268</v>
      </c>
      <c r="C169" s="2">
        <v>4.79</v>
      </c>
      <c r="D169" s="1" t="s">
        <v>243</v>
      </c>
      <c r="H169" s="1" t="str">
        <f t="shared" si="8"/>
        <v/>
      </c>
      <c r="I169" s="13">
        <f t="shared" si="9"/>
        <v>45845</v>
      </c>
      <c r="J169" s="13" t="str">
        <f t="shared" si="10"/>
        <v/>
      </c>
      <c r="K169" s="13" t="str">
        <f t="shared" si="11"/>
        <v/>
      </c>
    </row>
    <row r="170" spans="1:11" x14ac:dyDescent="0.3">
      <c r="A170" s="1" t="s">
        <v>244</v>
      </c>
      <c r="B170" s="9" t="s">
        <v>269</v>
      </c>
      <c r="C170" s="2">
        <v>9.1300000000000008</v>
      </c>
      <c r="D170" s="1" t="s">
        <v>61</v>
      </c>
      <c r="E170" s="9" t="s">
        <v>270</v>
      </c>
      <c r="H170" s="1">
        <f t="shared" si="8"/>
        <v>70</v>
      </c>
      <c r="I170" s="13">
        <f t="shared" si="9"/>
        <v>45791</v>
      </c>
      <c r="J170" s="13">
        <f t="shared" si="10"/>
        <v>45861</v>
      </c>
      <c r="K170" s="13" t="str">
        <f t="shared" si="11"/>
        <v/>
      </c>
    </row>
    <row r="171" spans="1:11" x14ac:dyDescent="0.3">
      <c r="A171" s="1" t="s">
        <v>244</v>
      </c>
      <c r="B171" s="9" t="s">
        <v>199</v>
      </c>
      <c r="C171" s="2">
        <v>30</v>
      </c>
      <c r="D171" s="1" t="s">
        <v>243</v>
      </c>
      <c r="H171" s="1" t="str">
        <f t="shared" si="8"/>
        <v/>
      </c>
      <c r="I171" s="13">
        <f t="shared" si="9"/>
        <v>45828</v>
      </c>
      <c r="J171" s="13" t="str">
        <f t="shared" si="10"/>
        <v/>
      </c>
      <c r="K171" s="13" t="str">
        <f t="shared" si="11"/>
        <v/>
      </c>
    </row>
    <row r="172" spans="1:11" x14ac:dyDescent="0.3">
      <c r="A172" s="1" t="s">
        <v>244</v>
      </c>
      <c r="B172" s="9" t="s">
        <v>171</v>
      </c>
      <c r="C172" s="2">
        <v>20.55</v>
      </c>
      <c r="D172" s="1" t="s">
        <v>61</v>
      </c>
      <c r="E172" s="9" t="s">
        <v>271</v>
      </c>
      <c r="H172" s="1">
        <f t="shared" si="8"/>
        <v>133</v>
      </c>
      <c r="I172" s="13">
        <f t="shared" si="9"/>
        <v>45719</v>
      </c>
      <c r="J172" s="13">
        <f t="shared" si="10"/>
        <v>45852</v>
      </c>
      <c r="K172" s="13" t="str">
        <f t="shared" si="11"/>
        <v/>
      </c>
    </row>
    <row r="173" spans="1:11" x14ac:dyDescent="0.3">
      <c r="A173" s="1" t="s">
        <v>244</v>
      </c>
      <c r="B173" s="9" t="s">
        <v>272</v>
      </c>
      <c r="C173" s="2">
        <v>100.25</v>
      </c>
      <c r="D173" s="1" t="s">
        <v>243</v>
      </c>
      <c r="H173" s="1" t="str">
        <f t="shared" si="8"/>
        <v/>
      </c>
      <c r="I173" s="13">
        <f t="shared" si="9"/>
        <v>45803</v>
      </c>
      <c r="J173" s="13" t="str">
        <f t="shared" si="10"/>
        <v/>
      </c>
      <c r="K173" s="13" t="str">
        <f t="shared" si="11"/>
        <v/>
      </c>
    </row>
    <row r="174" spans="1:11" x14ac:dyDescent="0.3">
      <c r="A174" s="1" t="s">
        <v>244</v>
      </c>
      <c r="B174" s="9" t="s">
        <v>186</v>
      </c>
      <c r="C174" s="2">
        <v>20.062000000000001</v>
      </c>
      <c r="D174" s="1" t="s">
        <v>61</v>
      </c>
      <c r="E174" s="9" t="s">
        <v>273</v>
      </c>
      <c r="H174" s="1">
        <f t="shared" si="8"/>
        <v>74</v>
      </c>
      <c r="I174" s="13">
        <f t="shared" si="9"/>
        <v>45796</v>
      </c>
      <c r="J174" s="13">
        <f t="shared" si="10"/>
        <v>45870</v>
      </c>
      <c r="K174" s="13" t="str">
        <f t="shared" si="11"/>
        <v/>
      </c>
    </row>
    <row r="175" spans="1:11" x14ac:dyDescent="0.3">
      <c r="A175" s="1" t="s">
        <v>244</v>
      </c>
      <c r="B175" s="9" t="s">
        <v>274</v>
      </c>
      <c r="C175" s="2">
        <v>3.9</v>
      </c>
      <c r="D175" s="1" t="s">
        <v>243</v>
      </c>
      <c r="H175" s="1" t="str">
        <f t="shared" si="8"/>
        <v/>
      </c>
      <c r="I175" s="13">
        <f t="shared" si="9"/>
        <v>45841</v>
      </c>
      <c r="J175" s="13" t="str">
        <f t="shared" si="10"/>
        <v/>
      </c>
      <c r="K175" s="13" t="str">
        <f t="shared" si="11"/>
        <v/>
      </c>
    </row>
    <row r="176" spans="1:11" x14ac:dyDescent="0.3">
      <c r="A176" s="1" t="s">
        <v>244</v>
      </c>
      <c r="B176" s="9" t="s">
        <v>234</v>
      </c>
      <c r="C176" s="2">
        <v>1.22</v>
      </c>
      <c r="D176" s="1" t="s">
        <v>243</v>
      </c>
      <c r="H176" s="1" t="str">
        <f t="shared" si="8"/>
        <v/>
      </c>
      <c r="I176" s="13">
        <f t="shared" si="9"/>
        <v>45491</v>
      </c>
      <c r="J176" s="13" t="str">
        <f t="shared" si="10"/>
        <v/>
      </c>
      <c r="K176" s="13" t="str">
        <f t="shared" si="11"/>
        <v/>
      </c>
    </row>
    <row r="177" spans="1:11" x14ac:dyDescent="0.3">
      <c r="A177" s="1" t="s">
        <v>244</v>
      </c>
      <c r="B177" s="9" t="s">
        <v>252</v>
      </c>
      <c r="C177" s="2">
        <v>3</v>
      </c>
      <c r="D177" s="1" t="s">
        <v>61</v>
      </c>
      <c r="E177" s="9" t="s">
        <v>275</v>
      </c>
      <c r="H177" s="1">
        <f t="shared" si="8"/>
        <v>60</v>
      </c>
      <c r="I177" s="13">
        <f t="shared" si="9"/>
        <v>45393</v>
      </c>
      <c r="J177" s="13">
        <f t="shared" si="10"/>
        <v>45453</v>
      </c>
      <c r="K177" s="13" t="str">
        <f t="shared" si="11"/>
        <v/>
      </c>
    </row>
    <row r="178" spans="1:11" x14ac:dyDescent="0.3">
      <c r="A178" s="1" t="s">
        <v>276</v>
      </c>
      <c r="B178" s="9">
        <v>45593</v>
      </c>
      <c r="C178" s="2">
        <v>2.9992000000000001</v>
      </c>
      <c r="D178" s="1" t="s">
        <v>61</v>
      </c>
      <c r="E178" s="9">
        <v>45719</v>
      </c>
      <c r="H178" s="1">
        <f t="shared" si="8"/>
        <v>126</v>
      </c>
      <c r="I178" s="13">
        <f t="shared" si="9"/>
        <v>45593</v>
      </c>
      <c r="J178" s="13">
        <f t="shared" si="10"/>
        <v>45719</v>
      </c>
      <c r="K178" s="13" t="str">
        <f t="shared" si="11"/>
        <v/>
      </c>
    </row>
    <row r="179" spans="1:11" x14ac:dyDescent="0.3">
      <c r="A179" s="1" t="s">
        <v>276</v>
      </c>
      <c r="B179" s="9">
        <v>45609</v>
      </c>
      <c r="C179" s="2">
        <v>2.8791000000000002</v>
      </c>
      <c r="D179" s="1" t="s">
        <v>61</v>
      </c>
      <c r="E179" s="9">
        <v>45691</v>
      </c>
      <c r="H179" s="1">
        <f t="shared" si="8"/>
        <v>82</v>
      </c>
      <c r="I179" s="13">
        <f t="shared" si="9"/>
        <v>45609</v>
      </c>
      <c r="J179" s="13">
        <f t="shared" si="10"/>
        <v>45691</v>
      </c>
      <c r="K179" s="13" t="str">
        <f t="shared" si="11"/>
        <v/>
      </c>
    </row>
    <row r="180" spans="1:11" x14ac:dyDescent="0.3">
      <c r="A180" s="1" t="s">
        <v>276</v>
      </c>
      <c r="B180" s="9">
        <v>45610</v>
      </c>
      <c r="C180" s="2">
        <v>2.0084</v>
      </c>
      <c r="D180" s="1" t="s">
        <v>61</v>
      </c>
      <c r="E180" s="9">
        <v>45695</v>
      </c>
      <c r="H180" s="1">
        <f t="shared" si="8"/>
        <v>85</v>
      </c>
      <c r="I180" s="13">
        <f t="shared" si="9"/>
        <v>45610</v>
      </c>
      <c r="J180" s="13">
        <f t="shared" si="10"/>
        <v>45695</v>
      </c>
      <c r="K180" s="13" t="str">
        <f t="shared" si="11"/>
        <v/>
      </c>
    </row>
    <row r="181" spans="1:11" x14ac:dyDescent="0.3">
      <c r="A181" s="1" t="s">
        <v>276</v>
      </c>
      <c r="B181" s="9">
        <v>45790</v>
      </c>
      <c r="C181" s="2">
        <v>57.6907</v>
      </c>
      <c r="D181" s="1" t="s">
        <v>61</v>
      </c>
      <c r="E181" s="9">
        <v>45875</v>
      </c>
      <c r="H181" s="1">
        <f t="shared" si="8"/>
        <v>85</v>
      </c>
      <c r="I181" s="13">
        <f t="shared" si="9"/>
        <v>45790</v>
      </c>
      <c r="J181" s="13">
        <f t="shared" si="10"/>
        <v>45875</v>
      </c>
      <c r="K181" s="13" t="str">
        <f t="shared" si="11"/>
        <v/>
      </c>
    </row>
    <row r="182" spans="1:11" x14ac:dyDescent="0.3">
      <c r="A182" s="1" t="s">
        <v>276</v>
      </c>
      <c r="B182" s="9">
        <v>45824</v>
      </c>
      <c r="C182" s="2">
        <v>19.5</v>
      </c>
      <c r="D182" s="1" t="s">
        <v>243</v>
      </c>
      <c r="H182" s="1" t="str">
        <f t="shared" si="8"/>
        <v/>
      </c>
      <c r="I182" s="13">
        <f t="shared" si="9"/>
        <v>45824</v>
      </c>
      <c r="J182" s="13" t="str">
        <f t="shared" si="10"/>
        <v/>
      </c>
      <c r="K182" s="13" t="str">
        <f t="shared" si="11"/>
        <v/>
      </c>
    </row>
    <row r="183" spans="1:11" x14ac:dyDescent="0.3">
      <c r="A183" s="1" t="s">
        <v>277</v>
      </c>
      <c r="B183" s="9" t="s">
        <v>278</v>
      </c>
      <c r="C183" s="2">
        <v>7.65</v>
      </c>
      <c r="D183" s="1" t="s">
        <v>61</v>
      </c>
      <c r="E183" s="9" t="s">
        <v>229</v>
      </c>
      <c r="H183" s="1">
        <f t="shared" si="8"/>
        <v>127</v>
      </c>
      <c r="I183" s="13">
        <f t="shared" si="9"/>
        <v>45189</v>
      </c>
      <c r="J183" s="13">
        <f t="shared" si="10"/>
        <v>45316</v>
      </c>
      <c r="K183" s="13" t="str">
        <f t="shared" si="11"/>
        <v/>
      </c>
    </row>
    <row r="184" spans="1:11" x14ac:dyDescent="0.3">
      <c r="A184" s="1" t="s">
        <v>277</v>
      </c>
      <c r="B184" s="9" t="s">
        <v>279</v>
      </c>
      <c r="C184" s="2">
        <v>8</v>
      </c>
      <c r="D184" s="1" t="s">
        <v>61</v>
      </c>
      <c r="E184" s="9" t="s">
        <v>280</v>
      </c>
      <c r="H184" s="1">
        <f t="shared" si="8"/>
        <v>183</v>
      </c>
      <c r="I184" s="13">
        <f t="shared" si="9"/>
        <v>45140</v>
      </c>
      <c r="J184" s="13">
        <f t="shared" si="10"/>
        <v>45323</v>
      </c>
      <c r="K184" s="13" t="str">
        <f t="shared" si="11"/>
        <v/>
      </c>
    </row>
    <row r="185" spans="1:11" x14ac:dyDescent="0.3">
      <c r="A185" s="1" t="s">
        <v>277</v>
      </c>
      <c r="B185" s="9" t="s">
        <v>281</v>
      </c>
      <c r="C185" s="2">
        <v>13.5708</v>
      </c>
      <c r="D185" s="1" t="s">
        <v>61</v>
      </c>
      <c r="E185" s="9" t="s">
        <v>282</v>
      </c>
      <c r="H185" s="1">
        <f t="shared" si="8"/>
        <v>154</v>
      </c>
      <c r="I185" s="13">
        <f t="shared" si="9"/>
        <v>45183</v>
      </c>
      <c r="J185" s="13">
        <f t="shared" si="10"/>
        <v>45337</v>
      </c>
      <c r="K185" s="13" t="str">
        <f t="shared" si="11"/>
        <v/>
      </c>
    </row>
    <row r="186" spans="1:11" x14ac:dyDescent="0.3">
      <c r="A186" s="1" t="s">
        <v>277</v>
      </c>
      <c r="B186" s="9" t="s">
        <v>113</v>
      </c>
      <c r="C186" s="2">
        <v>2</v>
      </c>
      <c r="D186" s="1" t="s">
        <v>61</v>
      </c>
      <c r="E186" s="9" t="s">
        <v>283</v>
      </c>
      <c r="H186" s="1">
        <f t="shared" si="8"/>
        <v>61</v>
      </c>
      <c r="I186" s="13">
        <f t="shared" si="9"/>
        <v>45420</v>
      </c>
      <c r="J186" s="13">
        <f t="shared" si="10"/>
        <v>45481</v>
      </c>
      <c r="K186" s="13" t="str">
        <f t="shared" si="11"/>
        <v/>
      </c>
    </row>
    <row r="187" spans="1:11" x14ac:dyDescent="0.3">
      <c r="A187" s="1" t="s">
        <v>277</v>
      </c>
      <c r="B187" s="9" t="s">
        <v>115</v>
      </c>
      <c r="C187" s="2">
        <v>11.9</v>
      </c>
      <c r="D187" s="1" t="s">
        <v>61</v>
      </c>
      <c r="E187" s="9" t="s">
        <v>129</v>
      </c>
      <c r="H187" s="1">
        <f t="shared" si="8"/>
        <v>101</v>
      </c>
      <c r="I187" s="13">
        <f t="shared" si="9"/>
        <v>45457</v>
      </c>
      <c r="J187" s="13">
        <f t="shared" si="10"/>
        <v>45558</v>
      </c>
      <c r="K187" s="13" t="str">
        <f t="shared" si="11"/>
        <v/>
      </c>
    </row>
    <row r="188" spans="1:11" x14ac:dyDescent="0.3">
      <c r="A188" s="1" t="s">
        <v>277</v>
      </c>
      <c r="B188" s="9" t="s">
        <v>284</v>
      </c>
      <c r="C188" s="2">
        <v>2.63</v>
      </c>
      <c r="D188" s="1" t="s">
        <v>61</v>
      </c>
      <c r="E188" s="9" t="s">
        <v>136</v>
      </c>
      <c r="H188" s="1">
        <f t="shared" si="8"/>
        <v>34</v>
      </c>
      <c r="I188" s="13">
        <f t="shared" si="9"/>
        <v>45538</v>
      </c>
      <c r="J188" s="13">
        <f t="shared" si="10"/>
        <v>45572</v>
      </c>
      <c r="K188" s="13" t="str">
        <f t="shared" si="11"/>
        <v/>
      </c>
    </row>
    <row r="189" spans="1:11" x14ac:dyDescent="0.3">
      <c r="A189" s="1" t="s">
        <v>277</v>
      </c>
      <c r="B189" s="9" t="s">
        <v>285</v>
      </c>
      <c r="C189" s="2">
        <v>34.618000000000002</v>
      </c>
      <c r="D189" s="1" t="s">
        <v>61</v>
      </c>
      <c r="E189" s="9" t="s">
        <v>286</v>
      </c>
      <c r="H189" s="1">
        <f t="shared" si="8"/>
        <v>35</v>
      </c>
      <c r="I189" s="13">
        <f t="shared" si="9"/>
        <v>45677</v>
      </c>
      <c r="J189" s="13">
        <f t="shared" si="10"/>
        <v>45712</v>
      </c>
      <c r="K189" s="13" t="str">
        <f t="shared" si="11"/>
        <v/>
      </c>
    </row>
    <row r="190" spans="1:11" x14ac:dyDescent="0.3">
      <c r="A190" s="1" t="s">
        <v>277</v>
      </c>
      <c r="B190" s="9" t="s">
        <v>287</v>
      </c>
      <c r="C190" s="2">
        <v>0.5</v>
      </c>
      <c r="D190" s="1" t="s">
        <v>61</v>
      </c>
      <c r="E190" s="9" t="s">
        <v>217</v>
      </c>
      <c r="H190" s="1">
        <f t="shared" si="8"/>
        <v>55</v>
      </c>
      <c r="I190" s="13">
        <f t="shared" si="9"/>
        <v>45734</v>
      </c>
      <c r="J190" s="13">
        <f t="shared" si="10"/>
        <v>45789</v>
      </c>
      <c r="K190" s="13" t="str">
        <f t="shared" si="11"/>
        <v/>
      </c>
    </row>
    <row r="191" spans="1:11" x14ac:dyDescent="0.3">
      <c r="A191" s="1" t="s">
        <v>277</v>
      </c>
      <c r="B191" s="9" t="s">
        <v>195</v>
      </c>
      <c r="C191" s="2">
        <v>195.58</v>
      </c>
      <c r="D191" s="1" t="s">
        <v>61</v>
      </c>
      <c r="E191" s="9" t="s">
        <v>288</v>
      </c>
      <c r="H191" s="1">
        <f t="shared" si="8"/>
        <v>21</v>
      </c>
      <c r="I191" s="13">
        <f t="shared" si="9"/>
        <v>45785</v>
      </c>
      <c r="J191" s="13">
        <f t="shared" si="10"/>
        <v>45806</v>
      </c>
      <c r="K191" s="13" t="str">
        <f t="shared" si="11"/>
        <v/>
      </c>
    </row>
    <row r="192" spans="1:11" x14ac:dyDescent="0.3">
      <c r="A192" s="1" t="s">
        <v>277</v>
      </c>
      <c r="B192" s="9" t="s">
        <v>201</v>
      </c>
      <c r="C192" s="2">
        <v>58.77</v>
      </c>
      <c r="D192" s="1" t="s">
        <v>61</v>
      </c>
      <c r="E192" s="9" t="s">
        <v>289</v>
      </c>
      <c r="H192" s="1">
        <f t="shared" si="8"/>
        <v>63</v>
      </c>
      <c r="I192" s="13">
        <f t="shared" si="9"/>
        <v>45775</v>
      </c>
      <c r="J192" s="13">
        <f t="shared" si="10"/>
        <v>45838</v>
      </c>
      <c r="K192" s="13" t="str">
        <f t="shared" si="11"/>
        <v/>
      </c>
    </row>
    <row r="193" spans="1:11" x14ac:dyDescent="0.3">
      <c r="A193" s="1" t="s">
        <v>277</v>
      </c>
      <c r="B193" s="9" t="s">
        <v>201</v>
      </c>
      <c r="C193" s="2">
        <v>12.11</v>
      </c>
      <c r="D193" s="1" t="s">
        <v>61</v>
      </c>
      <c r="E193" s="9" t="s">
        <v>289</v>
      </c>
      <c r="H193" s="1">
        <f t="shared" si="8"/>
        <v>63</v>
      </c>
      <c r="I193" s="13">
        <f t="shared" si="9"/>
        <v>45775</v>
      </c>
      <c r="J193" s="13">
        <f t="shared" si="10"/>
        <v>45838</v>
      </c>
      <c r="K193" s="13" t="str">
        <f t="shared" si="11"/>
        <v/>
      </c>
    </row>
    <row r="194" spans="1:11" x14ac:dyDescent="0.3">
      <c r="A194" s="1" t="s">
        <v>277</v>
      </c>
      <c r="B194" s="9" t="s">
        <v>195</v>
      </c>
      <c r="C194" s="2">
        <v>4.3600000000000003</v>
      </c>
      <c r="D194" s="1" t="s">
        <v>61</v>
      </c>
      <c r="E194" s="9" t="s">
        <v>208</v>
      </c>
      <c r="H194" s="1">
        <f t="shared" ref="H194:H257" si="12">IF(AND(LEN(I194)&gt;0,LEN(J194)&gt;0),J194-I194,"")</f>
        <v>57</v>
      </c>
      <c r="I194" s="13">
        <f t="shared" ref="I194:I257" si="13">IF(B194="","",IF(ISNUMBER(B194),B194,DATE(VALUE(RIGHT(TRIM(B194),4)),VALUE(MID(TRIM(B194),4,2)),VALUE(LEFT(TRIM(B194),2)))))</f>
        <v>45785</v>
      </c>
      <c r="J194" s="13">
        <f t="shared" ref="J194:J257" si="14">IF(E194="","",IF(ISNUMBER(E194),E194,DATE(VALUE(RIGHT(TRIM(E194),4)),VALUE(MID(TRIM(E194),4,2)),VALUE(LEFT(TRIM(E194),2)))))</f>
        <v>45842</v>
      </c>
      <c r="K194" s="13" t="str">
        <f t="shared" ref="K194:K257" si="15">IF(F194="","",IF(ISNUMBER(F194),F194,DATE(VALUE(RIGHT(TRIM(F194),4)),VALUE(MID(TRIM(F194),4,2)),VALUE(LEFT(TRIM(F194),2)))))</f>
        <v/>
      </c>
    </row>
    <row r="195" spans="1:11" x14ac:dyDescent="0.3">
      <c r="A195" s="1" t="s">
        <v>277</v>
      </c>
      <c r="B195" s="9" t="s">
        <v>289</v>
      </c>
      <c r="C195" s="2">
        <v>84.75</v>
      </c>
      <c r="D195" s="1" t="s">
        <v>61</v>
      </c>
      <c r="E195" s="9" t="s">
        <v>42</v>
      </c>
      <c r="H195" s="1">
        <f t="shared" si="12"/>
        <v>38</v>
      </c>
      <c r="I195" s="13">
        <f t="shared" si="13"/>
        <v>45838</v>
      </c>
      <c r="J195" s="13">
        <f t="shared" si="14"/>
        <v>45876</v>
      </c>
      <c r="K195" s="13" t="str">
        <f t="shared" si="15"/>
        <v/>
      </c>
    </row>
    <row r="196" spans="1:11" x14ac:dyDescent="0.3">
      <c r="A196" s="1" t="s">
        <v>277</v>
      </c>
      <c r="B196" s="9" t="s">
        <v>218</v>
      </c>
      <c r="C196" s="2">
        <v>154.69999999999999</v>
      </c>
      <c r="D196" s="1" t="s">
        <v>243</v>
      </c>
      <c r="H196" s="1" t="str">
        <f t="shared" si="12"/>
        <v/>
      </c>
      <c r="I196" s="13">
        <f t="shared" si="13"/>
        <v>45840</v>
      </c>
      <c r="J196" s="13" t="str">
        <f t="shared" si="14"/>
        <v/>
      </c>
      <c r="K196" s="13" t="str">
        <f t="shared" si="15"/>
        <v/>
      </c>
    </row>
    <row r="197" spans="1:11" x14ac:dyDescent="0.3">
      <c r="A197" s="1" t="s">
        <v>277</v>
      </c>
      <c r="B197" s="9" t="s">
        <v>290</v>
      </c>
      <c r="C197" s="2">
        <v>41.92</v>
      </c>
      <c r="D197" s="1" t="s">
        <v>243</v>
      </c>
      <c r="H197" s="1" t="str">
        <f t="shared" si="12"/>
        <v/>
      </c>
      <c r="I197" s="13">
        <f t="shared" si="13"/>
        <v>45826</v>
      </c>
      <c r="J197" s="13" t="str">
        <f t="shared" si="14"/>
        <v/>
      </c>
      <c r="K197" s="13" t="str">
        <f t="shared" si="15"/>
        <v/>
      </c>
    </row>
    <row r="198" spans="1:11" x14ac:dyDescent="0.3">
      <c r="A198" s="1" t="s">
        <v>277</v>
      </c>
      <c r="B198" s="9" t="s">
        <v>206</v>
      </c>
      <c r="C198" s="2">
        <v>37.97</v>
      </c>
      <c r="D198" s="1" t="s">
        <v>243</v>
      </c>
      <c r="H198" s="1" t="str">
        <f t="shared" si="12"/>
        <v/>
      </c>
      <c r="I198" s="13">
        <f t="shared" si="13"/>
        <v>45839</v>
      </c>
      <c r="J198" s="13" t="str">
        <f t="shared" si="14"/>
        <v/>
      </c>
      <c r="K198" s="13" t="str">
        <f t="shared" si="15"/>
        <v/>
      </c>
    </row>
    <row r="199" spans="1:11" x14ac:dyDescent="0.3">
      <c r="A199" s="1" t="s">
        <v>277</v>
      </c>
      <c r="B199" s="9" t="s">
        <v>241</v>
      </c>
      <c r="C199" s="2">
        <v>58.97</v>
      </c>
      <c r="D199" s="1" t="s">
        <v>243</v>
      </c>
      <c r="H199" s="1" t="str">
        <f t="shared" si="12"/>
        <v/>
      </c>
      <c r="I199" s="13">
        <f t="shared" si="13"/>
        <v>45848</v>
      </c>
      <c r="J199" s="13" t="str">
        <f t="shared" si="14"/>
        <v/>
      </c>
      <c r="K199" s="13" t="str">
        <f t="shared" si="15"/>
        <v/>
      </c>
    </row>
    <row r="200" spans="1:11" x14ac:dyDescent="0.3">
      <c r="A200" s="1" t="s">
        <v>277</v>
      </c>
      <c r="B200" s="9" t="s">
        <v>40</v>
      </c>
      <c r="C200" s="2">
        <v>6.46</v>
      </c>
      <c r="D200" s="1" t="s">
        <v>243</v>
      </c>
      <c r="H200" s="1" t="str">
        <f t="shared" si="12"/>
        <v/>
      </c>
      <c r="I200" s="13">
        <f t="shared" si="13"/>
        <v>45874</v>
      </c>
      <c r="J200" s="13" t="str">
        <f t="shared" si="14"/>
        <v/>
      </c>
      <c r="K200" s="13" t="str">
        <f t="shared" si="15"/>
        <v/>
      </c>
    </row>
    <row r="201" spans="1:11" x14ac:dyDescent="0.3">
      <c r="A201" s="1" t="s">
        <v>291</v>
      </c>
      <c r="B201" s="9" t="s">
        <v>292</v>
      </c>
      <c r="C201" s="2">
        <v>0.86499999999999999</v>
      </c>
      <c r="D201" s="1" t="s">
        <v>61</v>
      </c>
      <c r="E201" s="9" t="s">
        <v>293</v>
      </c>
      <c r="H201" s="1">
        <f t="shared" si="12"/>
        <v>90</v>
      </c>
      <c r="I201" s="13">
        <f t="shared" si="13"/>
        <v>44937</v>
      </c>
      <c r="J201" s="13">
        <f t="shared" si="14"/>
        <v>45027</v>
      </c>
      <c r="K201" s="13" t="str">
        <f t="shared" si="15"/>
        <v/>
      </c>
    </row>
    <row r="202" spans="1:11" x14ac:dyDescent="0.3">
      <c r="A202" s="1" t="s">
        <v>291</v>
      </c>
      <c r="B202" s="9" t="s">
        <v>294</v>
      </c>
      <c r="C202" s="2">
        <v>27.355</v>
      </c>
      <c r="D202" s="1" t="s">
        <v>61</v>
      </c>
      <c r="E202" s="9" t="s">
        <v>69</v>
      </c>
      <c r="H202" s="1">
        <f t="shared" si="12"/>
        <v>104</v>
      </c>
      <c r="I202" s="13">
        <f t="shared" si="13"/>
        <v>44930</v>
      </c>
      <c r="J202" s="13">
        <f t="shared" si="14"/>
        <v>45034</v>
      </c>
      <c r="K202" s="13" t="str">
        <f t="shared" si="15"/>
        <v/>
      </c>
    </row>
    <row r="203" spans="1:11" x14ac:dyDescent="0.3">
      <c r="A203" s="1" t="s">
        <v>291</v>
      </c>
      <c r="B203" s="9" t="s">
        <v>295</v>
      </c>
      <c r="C203" s="2">
        <v>19.140999999999998</v>
      </c>
      <c r="D203" s="1" t="s">
        <v>61</v>
      </c>
      <c r="E203" s="9" t="s">
        <v>296</v>
      </c>
      <c r="H203" s="1">
        <f t="shared" si="12"/>
        <v>68</v>
      </c>
      <c r="I203" s="13">
        <f t="shared" si="13"/>
        <v>44972</v>
      </c>
      <c r="J203" s="13">
        <f t="shared" si="14"/>
        <v>45040</v>
      </c>
      <c r="K203" s="13" t="str">
        <f t="shared" si="15"/>
        <v/>
      </c>
    </row>
    <row r="204" spans="1:11" x14ac:dyDescent="0.3">
      <c r="A204" s="1" t="s">
        <v>291</v>
      </c>
      <c r="B204" s="9" t="s">
        <v>297</v>
      </c>
      <c r="C204" s="2">
        <v>2.5870000000000002</v>
      </c>
      <c r="D204" s="1" t="s">
        <v>61</v>
      </c>
      <c r="E204" s="9" t="s">
        <v>298</v>
      </c>
      <c r="H204" s="1">
        <f t="shared" si="12"/>
        <v>121</v>
      </c>
      <c r="I204" s="13">
        <f t="shared" si="13"/>
        <v>45091</v>
      </c>
      <c r="J204" s="13">
        <f t="shared" si="14"/>
        <v>45212</v>
      </c>
      <c r="K204" s="13" t="str">
        <f t="shared" si="15"/>
        <v/>
      </c>
    </row>
    <row r="205" spans="1:11" x14ac:dyDescent="0.3">
      <c r="A205" s="1" t="s">
        <v>291</v>
      </c>
      <c r="B205" s="9" t="s">
        <v>84</v>
      </c>
      <c r="C205" s="2">
        <v>1.92</v>
      </c>
      <c r="D205" s="1" t="s">
        <v>61</v>
      </c>
      <c r="E205" s="9" t="s">
        <v>299</v>
      </c>
      <c r="H205" s="1">
        <f t="shared" si="12"/>
        <v>71</v>
      </c>
      <c r="I205" s="13">
        <f t="shared" si="13"/>
        <v>45145</v>
      </c>
      <c r="J205" s="13">
        <f t="shared" si="14"/>
        <v>45216</v>
      </c>
      <c r="K205" s="13" t="str">
        <f t="shared" si="15"/>
        <v/>
      </c>
    </row>
    <row r="206" spans="1:11" x14ac:dyDescent="0.3">
      <c r="A206" s="1" t="s">
        <v>291</v>
      </c>
      <c r="B206" s="9" t="s">
        <v>300</v>
      </c>
      <c r="C206" s="2">
        <v>1</v>
      </c>
      <c r="D206" s="1" t="s">
        <v>61</v>
      </c>
      <c r="E206" s="9" t="s">
        <v>301</v>
      </c>
      <c r="H206" s="1">
        <f t="shared" si="12"/>
        <v>93</v>
      </c>
      <c r="I206" s="13">
        <f t="shared" si="13"/>
        <v>45329</v>
      </c>
      <c r="J206" s="13">
        <f t="shared" si="14"/>
        <v>45422</v>
      </c>
      <c r="K206" s="13" t="str">
        <f t="shared" si="15"/>
        <v/>
      </c>
    </row>
    <row r="207" spans="1:11" x14ac:dyDescent="0.3">
      <c r="A207" s="1" t="s">
        <v>291</v>
      </c>
      <c r="B207" s="9" t="s">
        <v>233</v>
      </c>
      <c r="C207" s="2">
        <v>9.6972000000000005</v>
      </c>
      <c r="D207" s="1" t="s">
        <v>61</v>
      </c>
      <c r="E207" s="9" t="s">
        <v>139</v>
      </c>
      <c r="H207" s="1">
        <f t="shared" si="12"/>
        <v>35</v>
      </c>
      <c r="I207" s="13">
        <f t="shared" si="13"/>
        <v>45450</v>
      </c>
      <c r="J207" s="13">
        <f t="shared" si="14"/>
        <v>45485</v>
      </c>
      <c r="K207" s="13" t="str">
        <f t="shared" si="15"/>
        <v/>
      </c>
    </row>
    <row r="208" spans="1:11" x14ac:dyDescent="0.3">
      <c r="A208" s="1" t="s">
        <v>291</v>
      </c>
      <c r="B208" s="9" t="s">
        <v>302</v>
      </c>
      <c r="C208" s="2">
        <v>4</v>
      </c>
      <c r="D208" s="1" t="s">
        <v>61</v>
      </c>
      <c r="E208" s="9" t="s">
        <v>303</v>
      </c>
      <c r="H208" s="1">
        <f t="shared" si="12"/>
        <v>136</v>
      </c>
      <c r="I208" s="13">
        <f t="shared" si="13"/>
        <v>45377</v>
      </c>
      <c r="J208" s="13">
        <f t="shared" si="14"/>
        <v>45513</v>
      </c>
      <c r="K208" s="13" t="str">
        <f t="shared" si="15"/>
        <v/>
      </c>
    </row>
    <row r="209" spans="1:11" x14ac:dyDescent="0.3">
      <c r="A209" s="1" t="s">
        <v>291</v>
      </c>
      <c r="B209" s="9" t="s">
        <v>302</v>
      </c>
      <c r="C209" s="2">
        <v>4.4192999999999998</v>
      </c>
      <c r="D209" s="1" t="s">
        <v>61</v>
      </c>
      <c r="E209" s="9" t="s">
        <v>303</v>
      </c>
      <c r="H209" s="1">
        <f t="shared" si="12"/>
        <v>136</v>
      </c>
      <c r="I209" s="13">
        <f t="shared" si="13"/>
        <v>45377</v>
      </c>
      <c r="J209" s="13">
        <f t="shared" si="14"/>
        <v>45513</v>
      </c>
      <c r="K209" s="13" t="str">
        <f t="shared" si="15"/>
        <v/>
      </c>
    </row>
    <row r="210" spans="1:11" x14ac:dyDescent="0.3">
      <c r="A210" s="1" t="s">
        <v>291</v>
      </c>
      <c r="B210" s="9" t="s">
        <v>304</v>
      </c>
      <c r="C210" s="2">
        <v>1.0104</v>
      </c>
      <c r="D210" s="1" t="s">
        <v>61</v>
      </c>
      <c r="E210" s="9" t="s">
        <v>305</v>
      </c>
      <c r="H210" s="1">
        <f t="shared" si="12"/>
        <v>90</v>
      </c>
      <c r="I210" s="13">
        <f t="shared" si="13"/>
        <v>45426</v>
      </c>
      <c r="J210" s="13">
        <f t="shared" si="14"/>
        <v>45516</v>
      </c>
      <c r="K210" s="13" t="str">
        <f t="shared" si="15"/>
        <v/>
      </c>
    </row>
    <row r="211" spans="1:11" x14ac:dyDescent="0.3">
      <c r="A211" s="1" t="s">
        <v>291</v>
      </c>
      <c r="B211" s="9" t="s">
        <v>304</v>
      </c>
      <c r="C211" s="2">
        <v>1.0138</v>
      </c>
      <c r="D211" s="1" t="s">
        <v>61</v>
      </c>
      <c r="E211" s="9" t="s">
        <v>305</v>
      </c>
      <c r="H211" s="1">
        <f t="shared" si="12"/>
        <v>90</v>
      </c>
      <c r="I211" s="13">
        <f t="shared" si="13"/>
        <v>45426</v>
      </c>
      <c r="J211" s="13">
        <f t="shared" si="14"/>
        <v>45516</v>
      </c>
      <c r="K211" s="13" t="str">
        <f t="shared" si="15"/>
        <v/>
      </c>
    </row>
    <row r="212" spans="1:11" x14ac:dyDescent="0.3">
      <c r="A212" s="1" t="s">
        <v>291</v>
      </c>
      <c r="B212" s="9" t="s">
        <v>304</v>
      </c>
      <c r="C212" s="2">
        <v>1.0093000000000001</v>
      </c>
      <c r="D212" s="1" t="s">
        <v>61</v>
      </c>
      <c r="E212" s="9" t="s">
        <v>305</v>
      </c>
      <c r="H212" s="1">
        <f t="shared" si="12"/>
        <v>90</v>
      </c>
      <c r="I212" s="13">
        <f t="shared" si="13"/>
        <v>45426</v>
      </c>
      <c r="J212" s="13">
        <f t="shared" si="14"/>
        <v>45516</v>
      </c>
      <c r="K212" s="13" t="str">
        <f t="shared" si="15"/>
        <v/>
      </c>
    </row>
    <row r="213" spans="1:11" x14ac:dyDescent="0.3">
      <c r="A213" s="1" t="s">
        <v>291</v>
      </c>
      <c r="B213" s="9" t="s">
        <v>135</v>
      </c>
      <c r="C213" s="2">
        <v>2.2530000000000001</v>
      </c>
      <c r="D213" s="1" t="s">
        <v>61</v>
      </c>
      <c r="E213" s="9" t="s">
        <v>306</v>
      </c>
      <c r="H213" s="1">
        <f t="shared" si="12"/>
        <v>61</v>
      </c>
      <c r="I213" s="13">
        <f t="shared" si="13"/>
        <v>45483</v>
      </c>
      <c r="J213" s="13">
        <f t="shared" si="14"/>
        <v>45544</v>
      </c>
      <c r="K213" s="13" t="str">
        <f t="shared" si="15"/>
        <v/>
      </c>
    </row>
    <row r="214" spans="1:11" x14ac:dyDescent="0.3">
      <c r="A214" s="1" t="s">
        <v>291</v>
      </c>
      <c r="B214" s="9" t="s">
        <v>233</v>
      </c>
      <c r="C214" s="2">
        <v>1.982</v>
      </c>
      <c r="D214" s="1" t="s">
        <v>61</v>
      </c>
      <c r="E214" s="9" t="s">
        <v>306</v>
      </c>
      <c r="H214" s="1">
        <f t="shared" si="12"/>
        <v>94</v>
      </c>
      <c r="I214" s="13">
        <f t="shared" si="13"/>
        <v>45450</v>
      </c>
      <c r="J214" s="13">
        <f t="shared" si="14"/>
        <v>45544</v>
      </c>
      <c r="K214" s="13" t="str">
        <f t="shared" si="15"/>
        <v/>
      </c>
    </row>
    <row r="215" spans="1:11" x14ac:dyDescent="0.3">
      <c r="A215" s="1" t="s">
        <v>291</v>
      </c>
      <c r="B215" s="9" t="s">
        <v>137</v>
      </c>
      <c r="C215" s="2">
        <v>8.0619999999999994</v>
      </c>
      <c r="D215" s="1" t="s">
        <v>61</v>
      </c>
      <c r="E215" s="9" t="s">
        <v>306</v>
      </c>
      <c r="H215" s="1">
        <f t="shared" si="12"/>
        <v>55</v>
      </c>
      <c r="I215" s="13">
        <f t="shared" si="13"/>
        <v>45489</v>
      </c>
      <c r="J215" s="13">
        <f t="shared" si="14"/>
        <v>45544</v>
      </c>
      <c r="K215" s="13" t="str">
        <f t="shared" si="15"/>
        <v/>
      </c>
    </row>
    <row r="216" spans="1:11" x14ac:dyDescent="0.3">
      <c r="A216" s="1" t="s">
        <v>291</v>
      </c>
      <c r="B216" s="9" t="s">
        <v>137</v>
      </c>
      <c r="C216" s="2">
        <v>17.02</v>
      </c>
      <c r="D216" s="1" t="s">
        <v>61</v>
      </c>
      <c r="E216" s="9" t="s">
        <v>306</v>
      </c>
      <c r="H216" s="1">
        <f t="shared" si="12"/>
        <v>55</v>
      </c>
      <c r="I216" s="13">
        <f t="shared" si="13"/>
        <v>45489</v>
      </c>
      <c r="J216" s="13">
        <f t="shared" si="14"/>
        <v>45544</v>
      </c>
      <c r="K216" s="13" t="str">
        <f t="shared" si="15"/>
        <v/>
      </c>
    </row>
    <row r="217" spans="1:11" x14ac:dyDescent="0.3">
      <c r="A217" s="1" t="s">
        <v>291</v>
      </c>
      <c r="B217" s="9" t="s">
        <v>234</v>
      </c>
      <c r="C217" s="2">
        <v>5.3284000000000002</v>
      </c>
      <c r="D217" s="1" t="s">
        <v>61</v>
      </c>
      <c r="E217" s="9" t="s">
        <v>129</v>
      </c>
      <c r="H217" s="1">
        <f t="shared" si="12"/>
        <v>67</v>
      </c>
      <c r="I217" s="13">
        <f t="shared" si="13"/>
        <v>45491</v>
      </c>
      <c r="J217" s="13">
        <f t="shared" si="14"/>
        <v>45558</v>
      </c>
      <c r="K217" s="13" t="str">
        <f t="shared" si="15"/>
        <v/>
      </c>
    </row>
    <row r="218" spans="1:11" x14ac:dyDescent="0.3">
      <c r="A218" s="1" t="s">
        <v>291</v>
      </c>
      <c r="B218" s="9" t="s">
        <v>307</v>
      </c>
      <c r="C218" s="2">
        <v>2.16</v>
      </c>
      <c r="D218" s="1" t="s">
        <v>61</v>
      </c>
      <c r="E218" s="9" t="s">
        <v>236</v>
      </c>
      <c r="H218" s="1">
        <f t="shared" si="12"/>
        <v>78</v>
      </c>
      <c r="I218" s="13">
        <f t="shared" si="13"/>
        <v>45481</v>
      </c>
      <c r="J218" s="13">
        <f t="shared" si="14"/>
        <v>45559</v>
      </c>
      <c r="K218" s="13" t="str">
        <f t="shared" si="15"/>
        <v/>
      </c>
    </row>
    <row r="219" spans="1:11" x14ac:dyDescent="0.3">
      <c r="A219" s="1" t="s">
        <v>291</v>
      </c>
      <c r="B219" s="9" t="s">
        <v>307</v>
      </c>
      <c r="C219" s="2">
        <v>1.0900000000000001</v>
      </c>
      <c r="D219" s="1" t="s">
        <v>61</v>
      </c>
      <c r="E219" s="9" t="s">
        <v>131</v>
      </c>
      <c r="H219" s="1">
        <f t="shared" si="12"/>
        <v>84</v>
      </c>
      <c r="I219" s="13">
        <f t="shared" si="13"/>
        <v>45481</v>
      </c>
      <c r="J219" s="13">
        <f t="shared" si="14"/>
        <v>45565</v>
      </c>
      <c r="K219" s="13" t="str">
        <f t="shared" si="15"/>
        <v/>
      </c>
    </row>
    <row r="220" spans="1:11" x14ac:dyDescent="0.3">
      <c r="A220" s="1" t="s">
        <v>291</v>
      </c>
      <c r="B220" s="9" t="s">
        <v>122</v>
      </c>
      <c r="C220" s="2">
        <v>2.2492999999999999</v>
      </c>
      <c r="D220" s="1" t="s">
        <v>61</v>
      </c>
      <c r="E220" s="9" t="s">
        <v>146</v>
      </c>
      <c r="H220" s="1">
        <f t="shared" si="12"/>
        <v>119</v>
      </c>
      <c r="I220" s="13">
        <f t="shared" si="13"/>
        <v>45488</v>
      </c>
      <c r="J220" s="13">
        <f t="shared" si="14"/>
        <v>45607</v>
      </c>
      <c r="K220" s="13" t="str">
        <f t="shared" si="15"/>
        <v/>
      </c>
    </row>
    <row r="221" spans="1:11" x14ac:dyDescent="0.3">
      <c r="A221" s="1" t="s">
        <v>291</v>
      </c>
      <c r="B221" s="9" t="s">
        <v>308</v>
      </c>
      <c r="C221" s="2">
        <v>26.1372</v>
      </c>
      <c r="D221" s="1" t="s">
        <v>61</v>
      </c>
      <c r="E221" s="9" t="s">
        <v>158</v>
      </c>
      <c r="H221" s="1">
        <f t="shared" si="12"/>
        <v>124</v>
      </c>
      <c r="I221" s="13">
        <f t="shared" si="13"/>
        <v>45532</v>
      </c>
      <c r="J221" s="13">
        <f t="shared" si="14"/>
        <v>45656</v>
      </c>
      <c r="K221" s="13" t="str">
        <f t="shared" si="15"/>
        <v/>
      </c>
    </row>
    <row r="222" spans="1:11" x14ac:dyDescent="0.3">
      <c r="A222" s="1" t="s">
        <v>291</v>
      </c>
      <c r="B222" s="9" t="s">
        <v>234</v>
      </c>
      <c r="C222" s="2">
        <v>1.1990000000000001</v>
      </c>
      <c r="D222" s="1" t="s">
        <v>61</v>
      </c>
      <c r="E222" s="9" t="s">
        <v>171</v>
      </c>
      <c r="H222" s="1">
        <f t="shared" si="12"/>
        <v>228</v>
      </c>
      <c r="I222" s="13">
        <f t="shared" si="13"/>
        <v>45491</v>
      </c>
      <c r="J222" s="13">
        <f t="shared" si="14"/>
        <v>45719</v>
      </c>
      <c r="K222" s="13" t="str">
        <f t="shared" si="15"/>
        <v/>
      </c>
    </row>
    <row r="223" spans="1:11" x14ac:dyDescent="0.3">
      <c r="A223" s="1" t="s">
        <v>291</v>
      </c>
      <c r="B223" s="9" t="s">
        <v>160</v>
      </c>
      <c r="C223" s="2">
        <v>30.308199999999999</v>
      </c>
      <c r="D223" s="1" t="s">
        <v>61</v>
      </c>
      <c r="E223" s="9" t="s">
        <v>192</v>
      </c>
      <c r="H223" s="1">
        <f t="shared" si="12"/>
        <v>62</v>
      </c>
      <c r="I223" s="13">
        <f t="shared" si="13"/>
        <v>45685</v>
      </c>
      <c r="J223" s="13">
        <f t="shared" si="14"/>
        <v>45747</v>
      </c>
      <c r="K223" s="13" t="str">
        <f t="shared" si="15"/>
        <v/>
      </c>
    </row>
    <row r="224" spans="1:11" x14ac:dyDescent="0.3">
      <c r="A224" s="1" t="s">
        <v>291</v>
      </c>
      <c r="B224" s="9" t="s">
        <v>178</v>
      </c>
      <c r="C224" s="2">
        <v>6.82</v>
      </c>
      <c r="D224" s="1" t="s">
        <v>61</v>
      </c>
      <c r="E224" s="9" t="s">
        <v>309</v>
      </c>
      <c r="H224" s="1">
        <f t="shared" si="12"/>
        <v>62</v>
      </c>
      <c r="I224" s="13">
        <f t="shared" si="13"/>
        <v>45707</v>
      </c>
      <c r="J224" s="13">
        <f t="shared" si="14"/>
        <v>45769</v>
      </c>
      <c r="K224" s="13" t="str">
        <f t="shared" si="15"/>
        <v/>
      </c>
    </row>
    <row r="225" spans="1:11" x14ac:dyDescent="0.3">
      <c r="A225" s="1" t="s">
        <v>291</v>
      </c>
      <c r="B225" s="9" t="s">
        <v>287</v>
      </c>
      <c r="C225" s="2">
        <v>69.292900000000003</v>
      </c>
      <c r="D225" s="1" t="s">
        <v>61</v>
      </c>
      <c r="E225" s="9" t="s">
        <v>186</v>
      </c>
      <c r="H225" s="1">
        <f t="shared" si="12"/>
        <v>62</v>
      </c>
      <c r="I225" s="13">
        <f t="shared" si="13"/>
        <v>45734</v>
      </c>
      <c r="J225" s="13">
        <f t="shared" si="14"/>
        <v>45796</v>
      </c>
      <c r="K225" s="13" t="str">
        <f t="shared" si="15"/>
        <v/>
      </c>
    </row>
    <row r="226" spans="1:11" x14ac:dyDescent="0.3">
      <c r="A226" s="1" t="s">
        <v>291</v>
      </c>
      <c r="B226" s="9" t="s">
        <v>310</v>
      </c>
      <c r="C226" s="2">
        <v>4.4400000000000004</v>
      </c>
      <c r="D226" s="1" t="s">
        <v>61</v>
      </c>
      <c r="E226" s="9" t="s">
        <v>289</v>
      </c>
      <c r="H226" s="1">
        <f t="shared" si="12"/>
        <v>76</v>
      </c>
      <c r="I226" s="13">
        <f t="shared" si="13"/>
        <v>45762</v>
      </c>
      <c r="J226" s="13">
        <f t="shared" si="14"/>
        <v>45838</v>
      </c>
      <c r="K226" s="13" t="str">
        <f t="shared" si="15"/>
        <v/>
      </c>
    </row>
    <row r="227" spans="1:11" x14ac:dyDescent="0.3">
      <c r="A227" s="1" t="s">
        <v>291</v>
      </c>
      <c r="B227" s="9" t="s">
        <v>197</v>
      </c>
      <c r="C227" s="2">
        <v>2.61</v>
      </c>
      <c r="D227" s="1" t="s">
        <v>61</v>
      </c>
      <c r="E227" s="9" t="s">
        <v>289</v>
      </c>
      <c r="H227" s="1">
        <f t="shared" si="12"/>
        <v>67</v>
      </c>
      <c r="I227" s="13">
        <f t="shared" si="13"/>
        <v>45771</v>
      </c>
      <c r="J227" s="13">
        <f t="shared" si="14"/>
        <v>45838</v>
      </c>
      <c r="K227" s="13" t="str">
        <f t="shared" si="15"/>
        <v/>
      </c>
    </row>
    <row r="228" spans="1:11" x14ac:dyDescent="0.3">
      <c r="A228" s="1" t="s">
        <v>291</v>
      </c>
      <c r="B228" s="9" t="s">
        <v>189</v>
      </c>
      <c r="C228" s="2">
        <v>17.172499999999999</v>
      </c>
      <c r="D228" s="1" t="s">
        <v>61</v>
      </c>
      <c r="E228" s="9" t="s">
        <v>289</v>
      </c>
      <c r="H228" s="1">
        <f t="shared" si="12"/>
        <v>95</v>
      </c>
      <c r="I228" s="13">
        <f t="shared" si="13"/>
        <v>45743</v>
      </c>
      <c r="J228" s="13">
        <f t="shared" si="14"/>
        <v>45838</v>
      </c>
      <c r="K228" s="13" t="str">
        <f t="shared" si="15"/>
        <v/>
      </c>
    </row>
    <row r="229" spans="1:11" x14ac:dyDescent="0.3">
      <c r="A229" s="1" t="s">
        <v>291</v>
      </c>
      <c r="B229" s="9" t="s">
        <v>171</v>
      </c>
      <c r="C229" s="2">
        <v>6.0148999999999999</v>
      </c>
      <c r="D229" s="1" t="s">
        <v>61</v>
      </c>
      <c r="E229" s="9" t="s">
        <v>289</v>
      </c>
      <c r="H229" s="1">
        <f t="shared" si="12"/>
        <v>119</v>
      </c>
      <c r="I229" s="13">
        <f t="shared" si="13"/>
        <v>45719</v>
      </c>
      <c r="J229" s="13">
        <f t="shared" si="14"/>
        <v>45838</v>
      </c>
      <c r="K229" s="13" t="str">
        <f t="shared" si="15"/>
        <v/>
      </c>
    </row>
    <row r="230" spans="1:11" x14ac:dyDescent="0.3">
      <c r="A230" s="1" t="s">
        <v>291</v>
      </c>
      <c r="B230" s="9" t="s">
        <v>311</v>
      </c>
      <c r="C230" s="2">
        <v>23.637499999999999</v>
      </c>
      <c r="D230" s="1" t="s">
        <v>61</v>
      </c>
      <c r="E230" s="9" t="s">
        <v>241</v>
      </c>
      <c r="H230" s="1">
        <f t="shared" si="12"/>
        <v>140</v>
      </c>
      <c r="I230" s="13">
        <f t="shared" si="13"/>
        <v>45708</v>
      </c>
      <c r="J230" s="13">
        <f t="shared" si="14"/>
        <v>45848</v>
      </c>
      <c r="K230" s="13" t="str">
        <f t="shared" si="15"/>
        <v/>
      </c>
    </row>
    <row r="231" spans="1:11" x14ac:dyDescent="0.3">
      <c r="A231" s="1" t="s">
        <v>291</v>
      </c>
      <c r="B231" s="9" t="s">
        <v>311</v>
      </c>
      <c r="C231" s="2">
        <v>13.2493</v>
      </c>
      <c r="D231" s="1" t="s">
        <v>61</v>
      </c>
      <c r="E231" s="9" t="s">
        <v>241</v>
      </c>
      <c r="H231" s="1">
        <f t="shared" si="12"/>
        <v>140</v>
      </c>
      <c r="I231" s="13">
        <f t="shared" si="13"/>
        <v>45708</v>
      </c>
      <c r="J231" s="13">
        <f t="shared" si="14"/>
        <v>45848</v>
      </c>
      <c r="K231" s="13" t="str">
        <f t="shared" si="15"/>
        <v/>
      </c>
    </row>
    <row r="232" spans="1:11" x14ac:dyDescent="0.3">
      <c r="A232" s="1" t="s">
        <v>291</v>
      </c>
      <c r="B232" s="9" t="s">
        <v>171</v>
      </c>
      <c r="C232" s="2">
        <v>8.7390000000000008</v>
      </c>
      <c r="D232" s="1" t="s">
        <v>61</v>
      </c>
      <c r="E232" s="9" t="s">
        <v>312</v>
      </c>
      <c r="H232" s="1">
        <f t="shared" si="12"/>
        <v>141</v>
      </c>
      <c r="I232" s="13">
        <f t="shared" si="13"/>
        <v>45719</v>
      </c>
      <c r="J232" s="13">
        <f t="shared" si="14"/>
        <v>45860</v>
      </c>
      <c r="K232" s="13" t="str">
        <f t="shared" si="15"/>
        <v/>
      </c>
    </row>
    <row r="233" spans="1:11" x14ac:dyDescent="0.3">
      <c r="A233" s="1" t="s">
        <v>291</v>
      </c>
      <c r="B233" s="9" t="s">
        <v>189</v>
      </c>
      <c r="C233" s="2">
        <v>11.472</v>
      </c>
      <c r="D233" s="1" t="s">
        <v>61</v>
      </c>
      <c r="E233" s="9" t="s">
        <v>312</v>
      </c>
      <c r="H233" s="1">
        <f t="shared" si="12"/>
        <v>117</v>
      </c>
      <c r="I233" s="13">
        <f t="shared" si="13"/>
        <v>45743</v>
      </c>
      <c r="J233" s="13">
        <f t="shared" si="14"/>
        <v>45860</v>
      </c>
      <c r="K233" s="13" t="str">
        <f t="shared" si="15"/>
        <v/>
      </c>
    </row>
    <row r="234" spans="1:11" x14ac:dyDescent="0.3">
      <c r="A234" s="1" t="s">
        <v>291</v>
      </c>
      <c r="B234" s="9" t="s">
        <v>313</v>
      </c>
      <c r="C234" s="2">
        <v>0.90100000000000002</v>
      </c>
      <c r="D234" s="1" t="s">
        <v>61</v>
      </c>
      <c r="E234" s="9" t="s">
        <v>314</v>
      </c>
      <c r="H234" s="1">
        <f t="shared" si="12"/>
        <v>132</v>
      </c>
      <c r="I234" s="13">
        <f t="shared" si="13"/>
        <v>44909</v>
      </c>
      <c r="J234" s="13">
        <f t="shared" si="14"/>
        <v>45041</v>
      </c>
      <c r="K234" s="13" t="str">
        <f t="shared" si="15"/>
        <v/>
      </c>
    </row>
    <row r="235" spans="1:11" x14ac:dyDescent="0.3">
      <c r="A235" s="1" t="s">
        <v>315</v>
      </c>
      <c r="B235" s="9" t="s">
        <v>316</v>
      </c>
      <c r="C235" s="2">
        <v>31.081199999999999</v>
      </c>
      <c r="D235" s="1" t="s">
        <v>61</v>
      </c>
      <c r="E235" s="9" t="s">
        <v>45</v>
      </c>
      <c r="H235" s="1">
        <f t="shared" si="12"/>
        <v>44</v>
      </c>
      <c r="I235" s="13">
        <f t="shared" si="13"/>
        <v>45831</v>
      </c>
      <c r="J235" s="13">
        <f t="shared" si="14"/>
        <v>45875</v>
      </c>
      <c r="K235" s="13" t="str">
        <f t="shared" si="15"/>
        <v/>
      </c>
    </row>
    <row r="236" spans="1:11" x14ac:dyDescent="0.3">
      <c r="A236" s="1" t="s">
        <v>317</v>
      </c>
      <c r="B236" s="9" t="s">
        <v>318</v>
      </c>
      <c r="C236" s="2">
        <v>10.55</v>
      </c>
      <c r="D236" s="1" t="s">
        <v>61</v>
      </c>
      <c r="E236" s="9" t="s">
        <v>319</v>
      </c>
      <c r="H236" s="1">
        <f t="shared" si="12"/>
        <v>78</v>
      </c>
      <c r="I236" s="13">
        <f t="shared" si="13"/>
        <v>44957</v>
      </c>
      <c r="J236" s="13">
        <f t="shared" si="14"/>
        <v>45035</v>
      </c>
      <c r="K236" s="13" t="str">
        <f t="shared" si="15"/>
        <v/>
      </c>
    </row>
    <row r="237" spans="1:11" x14ac:dyDescent="0.3">
      <c r="A237" s="1" t="s">
        <v>317</v>
      </c>
      <c r="B237" s="9" t="s">
        <v>280</v>
      </c>
      <c r="C237" s="2">
        <v>5</v>
      </c>
      <c r="D237" s="1" t="s">
        <v>61</v>
      </c>
      <c r="E237" s="9" t="s">
        <v>320</v>
      </c>
      <c r="H237" s="1">
        <f t="shared" si="12"/>
        <v>111</v>
      </c>
      <c r="I237" s="13">
        <f t="shared" si="13"/>
        <v>45323</v>
      </c>
      <c r="J237" s="13">
        <f t="shared" si="14"/>
        <v>45434</v>
      </c>
      <c r="K237" s="13" t="str">
        <f t="shared" si="15"/>
        <v/>
      </c>
    </row>
    <row r="238" spans="1:11" x14ac:dyDescent="0.3">
      <c r="A238" s="1" t="s">
        <v>317</v>
      </c>
      <c r="B238" s="9" t="s">
        <v>229</v>
      </c>
      <c r="C238" s="2">
        <v>19.45</v>
      </c>
      <c r="D238" s="1" t="s">
        <v>61</v>
      </c>
      <c r="E238" s="9" t="s">
        <v>231</v>
      </c>
      <c r="H238" s="1">
        <f t="shared" si="12"/>
        <v>67</v>
      </c>
      <c r="I238" s="13">
        <f t="shared" si="13"/>
        <v>45316</v>
      </c>
      <c r="J238" s="13">
        <f t="shared" si="14"/>
        <v>45383</v>
      </c>
      <c r="K238" s="13" t="str">
        <f t="shared" si="15"/>
        <v/>
      </c>
    </row>
    <row r="239" spans="1:11" x14ac:dyDescent="0.3">
      <c r="A239" s="1" t="s">
        <v>317</v>
      </c>
      <c r="B239" s="9" t="s">
        <v>94</v>
      </c>
      <c r="C239" s="2">
        <v>1</v>
      </c>
      <c r="D239" s="1" t="s">
        <v>61</v>
      </c>
      <c r="E239" s="9" t="s">
        <v>321</v>
      </c>
      <c r="H239" s="1">
        <f t="shared" si="12"/>
        <v>114</v>
      </c>
      <c r="I239" s="13">
        <f t="shared" si="13"/>
        <v>45328</v>
      </c>
      <c r="J239" s="13">
        <f t="shared" si="14"/>
        <v>45442</v>
      </c>
      <c r="K239" s="13" t="str">
        <f t="shared" si="15"/>
        <v/>
      </c>
    </row>
    <row r="240" spans="1:11" x14ac:dyDescent="0.3">
      <c r="A240" s="1" t="s">
        <v>317</v>
      </c>
      <c r="B240" s="9" t="s">
        <v>322</v>
      </c>
      <c r="C240" s="2">
        <v>20</v>
      </c>
      <c r="D240" s="1" t="s">
        <v>61</v>
      </c>
      <c r="E240" s="9" t="s">
        <v>264</v>
      </c>
      <c r="H240" s="1">
        <f t="shared" si="12"/>
        <v>64</v>
      </c>
      <c r="I240" s="13">
        <f t="shared" si="13"/>
        <v>45686</v>
      </c>
      <c r="J240" s="13">
        <f t="shared" si="14"/>
        <v>45750</v>
      </c>
      <c r="K240" s="13" t="str">
        <f t="shared" si="15"/>
        <v/>
      </c>
    </row>
    <row r="241" spans="1:11" x14ac:dyDescent="0.3">
      <c r="A241" s="1" t="s">
        <v>317</v>
      </c>
      <c r="B241" s="9" t="s">
        <v>171</v>
      </c>
      <c r="C241" s="2">
        <v>2.2599999999999998</v>
      </c>
      <c r="D241" s="1" t="s">
        <v>243</v>
      </c>
      <c r="H241" s="1" t="str">
        <f t="shared" si="12"/>
        <v/>
      </c>
      <c r="I241" s="13">
        <f t="shared" si="13"/>
        <v>45719</v>
      </c>
      <c r="J241" s="13" t="str">
        <f t="shared" si="14"/>
        <v/>
      </c>
      <c r="K241" s="13" t="str">
        <f t="shared" si="15"/>
        <v/>
      </c>
    </row>
    <row r="242" spans="1:11" x14ac:dyDescent="0.3">
      <c r="A242" s="1" t="s">
        <v>317</v>
      </c>
      <c r="B242" s="9" t="s">
        <v>287</v>
      </c>
      <c r="C242" s="2">
        <v>22.41</v>
      </c>
      <c r="D242" s="1" t="s">
        <v>243</v>
      </c>
      <c r="H242" s="1" t="str">
        <f t="shared" si="12"/>
        <v/>
      </c>
      <c r="I242" s="13">
        <f t="shared" si="13"/>
        <v>45734</v>
      </c>
      <c r="J242" s="13" t="str">
        <f t="shared" si="14"/>
        <v/>
      </c>
      <c r="K242" s="13" t="str">
        <f t="shared" si="15"/>
        <v/>
      </c>
    </row>
    <row r="243" spans="1:11" x14ac:dyDescent="0.3">
      <c r="A243" s="1" t="s">
        <v>317</v>
      </c>
      <c r="B243" s="9" t="s">
        <v>323</v>
      </c>
      <c r="C243" s="2">
        <v>7.91</v>
      </c>
      <c r="D243" s="1" t="s">
        <v>243</v>
      </c>
      <c r="H243" s="1" t="str">
        <f t="shared" si="12"/>
        <v/>
      </c>
      <c r="I243" s="13">
        <f t="shared" si="13"/>
        <v>45811</v>
      </c>
      <c r="J243" s="13" t="str">
        <f t="shared" si="14"/>
        <v/>
      </c>
      <c r="K243" s="13" t="str">
        <f t="shared" si="15"/>
        <v/>
      </c>
    </row>
    <row r="244" spans="1:11" x14ac:dyDescent="0.3">
      <c r="A244" s="1" t="s">
        <v>317</v>
      </c>
      <c r="B244" s="9" t="s">
        <v>242</v>
      </c>
      <c r="C244" s="2">
        <v>11.71</v>
      </c>
      <c r="D244" s="1" t="s">
        <v>243</v>
      </c>
      <c r="H244" s="1" t="str">
        <f t="shared" si="12"/>
        <v/>
      </c>
      <c r="I244" s="13">
        <f t="shared" si="13"/>
        <v>45859</v>
      </c>
      <c r="J244" s="13" t="str">
        <f t="shared" si="14"/>
        <v/>
      </c>
      <c r="K244" s="13" t="str">
        <f t="shared" si="15"/>
        <v/>
      </c>
    </row>
    <row r="245" spans="1:11" x14ac:dyDescent="0.3">
      <c r="A245" s="1" t="s">
        <v>317</v>
      </c>
      <c r="B245" s="9" t="s">
        <v>324</v>
      </c>
      <c r="C245" s="2">
        <v>14.83</v>
      </c>
      <c r="D245" s="1" t="s">
        <v>243</v>
      </c>
      <c r="H245" s="1" t="str">
        <f t="shared" si="12"/>
        <v/>
      </c>
      <c r="I245" s="13">
        <f t="shared" si="13"/>
        <v>45820</v>
      </c>
      <c r="J245" s="13" t="str">
        <f t="shared" si="14"/>
        <v/>
      </c>
      <c r="K245" s="13" t="str">
        <f t="shared" si="15"/>
        <v/>
      </c>
    </row>
    <row r="246" spans="1:11" x14ac:dyDescent="0.3">
      <c r="A246" s="1" t="s">
        <v>325</v>
      </c>
      <c r="B246" s="9">
        <v>44985</v>
      </c>
      <c r="C246" s="2">
        <v>3.06</v>
      </c>
      <c r="D246" s="1" t="s">
        <v>61</v>
      </c>
      <c r="E246" s="9">
        <v>45026</v>
      </c>
      <c r="H246" s="1">
        <f t="shared" si="12"/>
        <v>41</v>
      </c>
      <c r="I246" s="13">
        <f t="shared" si="13"/>
        <v>44985</v>
      </c>
      <c r="J246" s="13">
        <f t="shared" si="14"/>
        <v>45026</v>
      </c>
      <c r="K246" s="13" t="str">
        <f t="shared" si="15"/>
        <v/>
      </c>
    </row>
    <row r="247" spans="1:11" x14ac:dyDescent="0.3">
      <c r="A247" s="1" t="s">
        <v>325</v>
      </c>
      <c r="B247" s="9">
        <v>44977</v>
      </c>
      <c r="C247" s="2">
        <v>3.4100999999999999</v>
      </c>
      <c r="D247" s="1" t="s">
        <v>61</v>
      </c>
      <c r="E247" s="9">
        <v>45026</v>
      </c>
      <c r="H247" s="1">
        <f t="shared" si="12"/>
        <v>49</v>
      </c>
      <c r="I247" s="13">
        <f t="shared" si="13"/>
        <v>44977</v>
      </c>
      <c r="J247" s="13">
        <f t="shared" si="14"/>
        <v>45026</v>
      </c>
      <c r="K247" s="13" t="str">
        <f t="shared" si="15"/>
        <v/>
      </c>
    </row>
    <row r="248" spans="1:11" x14ac:dyDescent="0.3">
      <c r="A248" s="1" t="s">
        <v>325</v>
      </c>
      <c r="B248" s="9">
        <v>45093</v>
      </c>
      <c r="C248" s="2">
        <v>0.59519999999999995</v>
      </c>
      <c r="D248" s="1" t="s">
        <v>61</v>
      </c>
      <c r="E248" s="9">
        <v>45167</v>
      </c>
      <c r="H248" s="1">
        <f t="shared" si="12"/>
        <v>74</v>
      </c>
      <c r="I248" s="13">
        <f t="shared" si="13"/>
        <v>45093</v>
      </c>
      <c r="J248" s="13">
        <f t="shared" si="14"/>
        <v>45167</v>
      </c>
      <c r="K248" s="13" t="str">
        <f t="shared" si="15"/>
        <v/>
      </c>
    </row>
    <row r="249" spans="1:11" x14ac:dyDescent="0.3">
      <c r="A249" s="1" t="s">
        <v>325</v>
      </c>
      <c r="B249" s="9">
        <v>45093</v>
      </c>
      <c r="C249" s="2">
        <v>1.0209999999999999</v>
      </c>
      <c r="D249" s="1" t="s">
        <v>61</v>
      </c>
      <c r="E249" s="9">
        <v>45167</v>
      </c>
      <c r="H249" s="1">
        <f t="shared" si="12"/>
        <v>74</v>
      </c>
      <c r="I249" s="13">
        <f t="shared" si="13"/>
        <v>45093</v>
      </c>
      <c r="J249" s="13">
        <f t="shared" si="14"/>
        <v>45167</v>
      </c>
      <c r="K249" s="13" t="str">
        <f t="shared" si="15"/>
        <v/>
      </c>
    </row>
    <row r="250" spans="1:11" x14ac:dyDescent="0.3">
      <c r="A250" s="1" t="s">
        <v>325</v>
      </c>
      <c r="B250" s="9">
        <v>45093</v>
      </c>
      <c r="C250" s="2">
        <v>0.51119999999999999</v>
      </c>
      <c r="D250" s="1" t="s">
        <v>61</v>
      </c>
      <c r="E250" s="9">
        <v>45167</v>
      </c>
      <c r="H250" s="1">
        <f t="shared" si="12"/>
        <v>74</v>
      </c>
      <c r="I250" s="13">
        <f t="shared" si="13"/>
        <v>45093</v>
      </c>
      <c r="J250" s="13">
        <f t="shared" si="14"/>
        <v>45167</v>
      </c>
      <c r="K250" s="13" t="str">
        <f t="shared" si="15"/>
        <v/>
      </c>
    </row>
    <row r="251" spans="1:11" x14ac:dyDescent="0.3">
      <c r="A251" s="1" t="s">
        <v>325</v>
      </c>
      <c r="B251" s="9">
        <v>45093</v>
      </c>
      <c r="C251" s="2">
        <v>5.5842999999999998</v>
      </c>
      <c r="D251" s="1" t="s">
        <v>61</v>
      </c>
      <c r="E251" s="9">
        <v>45167</v>
      </c>
      <c r="H251" s="1">
        <f t="shared" si="12"/>
        <v>74</v>
      </c>
      <c r="I251" s="13">
        <f t="shared" si="13"/>
        <v>45093</v>
      </c>
      <c r="J251" s="13">
        <f t="shared" si="14"/>
        <v>45167</v>
      </c>
      <c r="K251" s="13" t="str">
        <f t="shared" si="15"/>
        <v/>
      </c>
    </row>
    <row r="252" spans="1:11" x14ac:dyDescent="0.3">
      <c r="A252" s="1" t="s">
        <v>325</v>
      </c>
      <c r="B252" s="9">
        <v>45093</v>
      </c>
      <c r="C252" s="2">
        <v>0.60229999999999995</v>
      </c>
      <c r="D252" s="1" t="s">
        <v>61</v>
      </c>
      <c r="E252" s="9">
        <v>45167</v>
      </c>
      <c r="H252" s="1">
        <f t="shared" si="12"/>
        <v>74</v>
      </c>
      <c r="I252" s="13">
        <f t="shared" si="13"/>
        <v>45093</v>
      </c>
      <c r="J252" s="13">
        <f t="shared" si="14"/>
        <v>45167</v>
      </c>
      <c r="K252" s="13" t="str">
        <f t="shared" si="15"/>
        <v/>
      </c>
    </row>
    <row r="253" spans="1:11" x14ac:dyDescent="0.3">
      <c r="A253" s="1" t="s">
        <v>325</v>
      </c>
      <c r="B253" s="9">
        <v>45125</v>
      </c>
      <c r="C253" s="2">
        <v>1.0083</v>
      </c>
      <c r="D253" s="1" t="s">
        <v>61</v>
      </c>
      <c r="E253" s="9">
        <v>45167</v>
      </c>
      <c r="H253" s="1">
        <f t="shared" si="12"/>
        <v>42</v>
      </c>
      <c r="I253" s="13">
        <f t="shared" si="13"/>
        <v>45125</v>
      </c>
      <c r="J253" s="13">
        <f t="shared" si="14"/>
        <v>45167</v>
      </c>
      <c r="K253" s="13" t="str">
        <f t="shared" si="15"/>
        <v/>
      </c>
    </row>
    <row r="254" spans="1:11" x14ac:dyDescent="0.3">
      <c r="A254" s="1" t="s">
        <v>325</v>
      </c>
      <c r="B254" s="9">
        <v>45140</v>
      </c>
      <c r="C254" s="2">
        <v>4</v>
      </c>
      <c r="D254" s="1" t="s">
        <v>61</v>
      </c>
      <c r="E254" s="9">
        <v>45198</v>
      </c>
      <c r="H254" s="1">
        <f t="shared" si="12"/>
        <v>58</v>
      </c>
      <c r="I254" s="13">
        <f t="shared" si="13"/>
        <v>45140</v>
      </c>
      <c r="J254" s="13">
        <f t="shared" si="14"/>
        <v>45198</v>
      </c>
      <c r="K254" s="13" t="str">
        <f t="shared" si="15"/>
        <v/>
      </c>
    </row>
    <row r="255" spans="1:11" x14ac:dyDescent="0.3">
      <c r="A255" s="1" t="s">
        <v>325</v>
      </c>
      <c r="B255" s="9">
        <v>45155</v>
      </c>
      <c r="C255" s="2">
        <v>5.5</v>
      </c>
      <c r="D255" s="1" t="s">
        <v>61</v>
      </c>
      <c r="E255" s="9">
        <v>45208</v>
      </c>
      <c r="H255" s="1">
        <f t="shared" si="12"/>
        <v>53</v>
      </c>
      <c r="I255" s="13">
        <f t="shared" si="13"/>
        <v>45155</v>
      </c>
      <c r="J255" s="13">
        <f t="shared" si="14"/>
        <v>45208</v>
      </c>
      <c r="K255" s="13" t="str">
        <f t="shared" si="15"/>
        <v/>
      </c>
    </row>
    <row r="256" spans="1:11" x14ac:dyDescent="0.3">
      <c r="A256" s="1" t="s">
        <v>325</v>
      </c>
      <c r="B256" s="9">
        <v>45251</v>
      </c>
      <c r="C256" s="2">
        <v>4.8920000000000003</v>
      </c>
      <c r="D256" s="1" t="s">
        <v>61</v>
      </c>
      <c r="E256" s="9">
        <v>45345</v>
      </c>
      <c r="H256" s="1">
        <f t="shared" si="12"/>
        <v>94</v>
      </c>
      <c r="I256" s="13">
        <f t="shared" si="13"/>
        <v>45251</v>
      </c>
      <c r="J256" s="13">
        <f t="shared" si="14"/>
        <v>45345</v>
      </c>
      <c r="K256" s="13" t="str">
        <f t="shared" si="15"/>
        <v/>
      </c>
    </row>
    <row r="257" spans="1:11" x14ac:dyDescent="0.3">
      <c r="A257" s="1" t="s">
        <v>325</v>
      </c>
      <c r="B257" s="9">
        <v>45302</v>
      </c>
      <c r="C257" s="2">
        <v>50.3</v>
      </c>
      <c r="D257" s="1" t="s">
        <v>61</v>
      </c>
      <c r="E257" s="9">
        <v>45355</v>
      </c>
      <c r="H257" s="1">
        <f t="shared" si="12"/>
        <v>53</v>
      </c>
      <c r="I257" s="13">
        <f t="shared" si="13"/>
        <v>45302</v>
      </c>
      <c r="J257" s="13">
        <f t="shared" si="14"/>
        <v>45355</v>
      </c>
      <c r="K257" s="13" t="str">
        <f t="shared" si="15"/>
        <v/>
      </c>
    </row>
    <row r="258" spans="1:11" x14ac:dyDescent="0.3">
      <c r="A258" s="1" t="s">
        <v>325</v>
      </c>
      <c r="B258" s="9">
        <v>45338</v>
      </c>
      <c r="C258" s="2">
        <v>0.54</v>
      </c>
      <c r="D258" s="1" t="s">
        <v>61</v>
      </c>
      <c r="E258" s="9">
        <v>45411</v>
      </c>
      <c r="H258" s="1">
        <f t="shared" ref="H258:H321" si="16">IF(AND(LEN(I258)&gt;0,LEN(J258)&gt;0),J258-I258,"")</f>
        <v>73</v>
      </c>
      <c r="I258" s="13">
        <f t="shared" ref="I258:I321" si="17">IF(B258="","",IF(ISNUMBER(B258),B258,DATE(VALUE(RIGHT(TRIM(B258),4)),VALUE(MID(TRIM(B258),4,2)),VALUE(LEFT(TRIM(B258),2)))))</f>
        <v>45338</v>
      </c>
      <c r="J258" s="13">
        <f t="shared" ref="J258:J321" si="18">IF(E258="","",IF(ISNUMBER(E258),E258,DATE(VALUE(RIGHT(TRIM(E258),4)),VALUE(MID(TRIM(E258),4,2)),VALUE(LEFT(TRIM(E258),2)))))</f>
        <v>45411</v>
      </c>
      <c r="K258" s="13" t="str">
        <f t="shared" ref="K258:K321" si="19">IF(F258="","",IF(ISNUMBER(F258),F258,DATE(VALUE(RIGHT(TRIM(F258),4)),VALUE(MID(TRIM(F258),4,2)),VALUE(LEFT(TRIM(F258),2)))))</f>
        <v/>
      </c>
    </row>
    <row r="259" spans="1:11" x14ac:dyDescent="0.3">
      <c r="A259" s="1" t="s">
        <v>325</v>
      </c>
      <c r="B259" s="9">
        <v>45442</v>
      </c>
      <c r="C259" s="2">
        <v>2.29</v>
      </c>
      <c r="D259" s="1" t="s">
        <v>61</v>
      </c>
      <c r="E259" s="9">
        <v>45495</v>
      </c>
      <c r="H259" s="1">
        <f t="shared" si="16"/>
        <v>53</v>
      </c>
      <c r="I259" s="13">
        <f t="shared" si="17"/>
        <v>45442</v>
      </c>
      <c r="J259" s="13">
        <f t="shared" si="18"/>
        <v>45495</v>
      </c>
      <c r="K259" s="13" t="str">
        <f t="shared" si="19"/>
        <v/>
      </c>
    </row>
    <row r="260" spans="1:11" x14ac:dyDescent="0.3">
      <c r="A260" s="1" t="s">
        <v>325</v>
      </c>
      <c r="B260" s="9">
        <v>45446</v>
      </c>
      <c r="C260" s="2">
        <v>13.97</v>
      </c>
      <c r="D260" s="1" t="s">
        <v>61</v>
      </c>
      <c r="E260" s="9">
        <v>45506</v>
      </c>
      <c r="H260" s="1">
        <f t="shared" si="16"/>
        <v>60</v>
      </c>
      <c r="I260" s="13">
        <f t="shared" si="17"/>
        <v>45446</v>
      </c>
      <c r="J260" s="13">
        <f t="shared" si="18"/>
        <v>45506</v>
      </c>
      <c r="K260" s="13" t="str">
        <f t="shared" si="19"/>
        <v/>
      </c>
    </row>
    <row r="261" spans="1:11" x14ac:dyDescent="0.3">
      <c r="A261" s="1" t="s">
        <v>325</v>
      </c>
      <c r="B261" s="9">
        <v>45462</v>
      </c>
      <c r="C261" s="2">
        <v>7.8</v>
      </c>
      <c r="D261" s="1" t="s">
        <v>61</v>
      </c>
      <c r="E261" s="9">
        <v>45506</v>
      </c>
      <c r="H261" s="1">
        <f t="shared" si="16"/>
        <v>44</v>
      </c>
      <c r="I261" s="13">
        <f t="shared" si="17"/>
        <v>45462</v>
      </c>
      <c r="J261" s="13">
        <f t="shared" si="18"/>
        <v>45506</v>
      </c>
      <c r="K261" s="13" t="str">
        <f t="shared" si="19"/>
        <v/>
      </c>
    </row>
    <row r="262" spans="1:11" x14ac:dyDescent="0.3">
      <c r="A262" s="1" t="s">
        <v>325</v>
      </c>
      <c r="B262" s="9" t="s">
        <v>326</v>
      </c>
      <c r="C262" s="2">
        <v>1.5</v>
      </c>
      <c r="D262" s="1" t="s">
        <v>61</v>
      </c>
      <c r="E262" s="9" t="s">
        <v>327</v>
      </c>
      <c r="H262" s="1">
        <f t="shared" si="16"/>
        <v>61</v>
      </c>
      <c r="I262" s="13">
        <f t="shared" si="17"/>
        <v>45448</v>
      </c>
      <c r="J262" s="13">
        <f t="shared" si="18"/>
        <v>45509</v>
      </c>
      <c r="K262" s="13" t="str">
        <f t="shared" si="19"/>
        <v/>
      </c>
    </row>
    <row r="263" spans="1:11" x14ac:dyDescent="0.3">
      <c r="A263" s="1" t="s">
        <v>325</v>
      </c>
      <c r="B263" s="9">
        <v>45478</v>
      </c>
      <c r="C263" s="2">
        <v>4.2300000000000004</v>
      </c>
      <c r="D263" s="1" t="s">
        <v>61</v>
      </c>
      <c r="E263" s="9">
        <v>45555</v>
      </c>
      <c r="H263" s="1">
        <f t="shared" si="16"/>
        <v>77</v>
      </c>
      <c r="I263" s="13">
        <f t="shared" si="17"/>
        <v>45478</v>
      </c>
      <c r="J263" s="13">
        <f t="shared" si="18"/>
        <v>45555</v>
      </c>
      <c r="K263" s="13" t="str">
        <f t="shared" si="19"/>
        <v/>
      </c>
    </row>
    <row r="264" spans="1:11" x14ac:dyDescent="0.3">
      <c r="A264" s="1" t="s">
        <v>325</v>
      </c>
      <c r="B264" s="9" t="s">
        <v>328</v>
      </c>
      <c r="C264" s="2">
        <v>4.91</v>
      </c>
      <c r="D264" s="1" t="s">
        <v>61</v>
      </c>
      <c r="E264" s="9" t="s">
        <v>131</v>
      </c>
      <c r="H264" s="1">
        <f t="shared" si="16"/>
        <v>68</v>
      </c>
      <c r="I264" s="13">
        <f t="shared" si="17"/>
        <v>45497</v>
      </c>
      <c r="J264" s="13">
        <f t="shared" si="18"/>
        <v>45565</v>
      </c>
      <c r="K264" s="13" t="str">
        <f t="shared" si="19"/>
        <v/>
      </c>
    </row>
    <row r="265" spans="1:11" x14ac:dyDescent="0.3">
      <c r="A265" s="1" t="s">
        <v>325</v>
      </c>
      <c r="B265" s="9" t="s">
        <v>329</v>
      </c>
      <c r="C265" s="2">
        <v>22.79</v>
      </c>
      <c r="D265" s="1" t="s">
        <v>61</v>
      </c>
      <c r="E265" s="9" t="s">
        <v>131</v>
      </c>
      <c r="H265" s="1">
        <f t="shared" si="16"/>
        <v>48</v>
      </c>
      <c r="I265" s="13">
        <f t="shared" si="17"/>
        <v>45517</v>
      </c>
      <c r="J265" s="13">
        <f t="shared" si="18"/>
        <v>45565</v>
      </c>
      <c r="K265" s="13" t="str">
        <f t="shared" si="19"/>
        <v/>
      </c>
    </row>
    <row r="266" spans="1:11" x14ac:dyDescent="0.3">
      <c r="A266" s="1" t="s">
        <v>325</v>
      </c>
      <c r="B266" s="9" t="s">
        <v>283</v>
      </c>
      <c r="C266" s="2">
        <v>0.97</v>
      </c>
      <c r="D266" s="1" t="s">
        <v>61</v>
      </c>
      <c r="E266" s="9" t="s">
        <v>131</v>
      </c>
      <c r="H266" s="1">
        <f t="shared" si="16"/>
        <v>84</v>
      </c>
      <c r="I266" s="13">
        <f t="shared" si="17"/>
        <v>45481</v>
      </c>
      <c r="J266" s="13">
        <f t="shared" si="18"/>
        <v>45565</v>
      </c>
      <c r="K266" s="13" t="str">
        <f t="shared" si="19"/>
        <v/>
      </c>
    </row>
    <row r="267" spans="1:11" x14ac:dyDescent="0.3">
      <c r="A267" s="1" t="s">
        <v>325</v>
      </c>
      <c r="B267" s="9" t="s">
        <v>127</v>
      </c>
      <c r="C267" s="2">
        <v>5.5</v>
      </c>
      <c r="D267" s="1" t="s">
        <v>61</v>
      </c>
      <c r="E267" s="9" t="s">
        <v>131</v>
      </c>
      <c r="H267" s="1">
        <f t="shared" si="16"/>
        <v>42</v>
      </c>
      <c r="I267" s="13">
        <f t="shared" si="17"/>
        <v>45523</v>
      </c>
      <c r="J267" s="13">
        <f t="shared" si="18"/>
        <v>45565</v>
      </c>
      <c r="K267" s="13" t="str">
        <f t="shared" si="19"/>
        <v/>
      </c>
    </row>
    <row r="268" spans="1:11" x14ac:dyDescent="0.3">
      <c r="A268" s="1" t="s">
        <v>325</v>
      </c>
      <c r="B268" s="9">
        <v>45531</v>
      </c>
      <c r="C268" s="2">
        <v>51.2</v>
      </c>
      <c r="D268" s="1" t="s">
        <v>61</v>
      </c>
      <c r="E268" s="9">
        <v>45610</v>
      </c>
      <c r="H268" s="1">
        <f t="shared" si="16"/>
        <v>79</v>
      </c>
      <c r="I268" s="13">
        <f t="shared" si="17"/>
        <v>45531</v>
      </c>
      <c r="J268" s="13">
        <f t="shared" si="18"/>
        <v>45610</v>
      </c>
      <c r="K268" s="13" t="str">
        <f t="shared" si="19"/>
        <v/>
      </c>
    </row>
    <row r="269" spans="1:11" x14ac:dyDescent="0.3">
      <c r="A269" s="1" t="s">
        <v>325</v>
      </c>
      <c r="B269" s="9">
        <v>45583</v>
      </c>
      <c r="C269" s="2">
        <v>4.0999999999999996</v>
      </c>
      <c r="D269" s="1" t="s">
        <v>61</v>
      </c>
      <c r="E269" s="9">
        <v>45621</v>
      </c>
      <c r="H269" s="1">
        <f t="shared" si="16"/>
        <v>38</v>
      </c>
      <c r="I269" s="13">
        <f t="shared" si="17"/>
        <v>45583</v>
      </c>
      <c r="J269" s="13">
        <f t="shared" si="18"/>
        <v>45621</v>
      </c>
      <c r="K269" s="13" t="str">
        <f t="shared" si="19"/>
        <v/>
      </c>
    </row>
    <row r="270" spans="1:11" x14ac:dyDescent="0.3">
      <c r="A270" s="1" t="s">
        <v>325</v>
      </c>
      <c r="B270" s="9">
        <v>45583</v>
      </c>
      <c r="C270" s="2">
        <v>44.73</v>
      </c>
      <c r="D270" s="1" t="s">
        <v>61</v>
      </c>
      <c r="E270" s="9">
        <v>45621</v>
      </c>
      <c r="H270" s="1">
        <f t="shared" si="16"/>
        <v>38</v>
      </c>
      <c r="I270" s="13">
        <f t="shared" si="17"/>
        <v>45583</v>
      </c>
      <c r="J270" s="13">
        <f t="shared" si="18"/>
        <v>45621</v>
      </c>
      <c r="K270" s="13" t="str">
        <f t="shared" si="19"/>
        <v/>
      </c>
    </row>
    <row r="271" spans="1:11" x14ac:dyDescent="0.3">
      <c r="A271" s="1" t="s">
        <v>325</v>
      </c>
      <c r="B271" s="9">
        <v>45586</v>
      </c>
      <c r="C271" s="2">
        <v>1.5</v>
      </c>
      <c r="D271" s="1" t="s">
        <v>61</v>
      </c>
      <c r="E271" s="9">
        <v>45621</v>
      </c>
      <c r="H271" s="1">
        <f t="shared" si="16"/>
        <v>35</v>
      </c>
      <c r="I271" s="13">
        <f t="shared" si="17"/>
        <v>45586</v>
      </c>
      <c r="J271" s="13">
        <f t="shared" si="18"/>
        <v>45621</v>
      </c>
      <c r="K271" s="13" t="str">
        <f t="shared" si="19"/>
        <v/>
      </c>
    </row>
    <row r="272" spans="1:11" x14ac:dyDescent="0.3">
      <c r="A272" s="1" t="s">
        <v>325</v>
      </c>
      <c r="B272" s="9" t="s">
        <v>141</v>
      </c>
      <c r="C272" s="2">
        <v>1.9</v>
      </c>
      <c r="D272" s="1" t="s">
        <v>61</v>
      </c>
      <c r="E272" s="9" t="s">
        <v>330</v>
      </c>
      <c r="H272" s="1">
        <f t="shared" si="16"/>
        <v>49</v>
      </c>
      <c r="I272" s="13">
        <f t="shared" si="17"/>
        <v>45586</v>
      </c>
      <c r="J272" s="13">
        <f t="shared" si="18"/>
        <v>45635</v>
      </c>
      <c r="K272" s="13" t="str">
        <f t="shared" si="19"/>
        <v/>
      </c>
    </row>
    <row r="273" spans="1:11" x14ac:dyDescent="0.3">
      <c r="A273" s="1" t="s">
        <v>325</v>
      </c>
      <c r="B273" s="9" t="s">
        <v>331</v>
      </c>
      <c r="C273" s="2">
        <v>1.9</v>
      </c>
      <c r="D273" s="1" t="s">
        <v>61</v>
      </c>
      <c r="E273" s="9" t="s">
        <v>330</v>
      </c>
      <c r="H273" s="1">
        <f t="shared" si="16"/>
        <v>52</v>
      </c>
      <c r="I273" s="13">
        <f t="shared" si="17"/>
        <v>45583</v>
      </c>
      <c r="J273" s="13">
        <f t="shared" si="18"/>
        <v>45635</v>
      </c>
      <c r="K273" s="13" t="str">
        <f t="shared" si="19"/>
        <v/>
      </c>
    </row>
    <row r="274" spans="1:11" x14ac:dyDescent="0.3">
      <c r="A274" s="1" t="s">
        <v>325</v>
      </c>
      <c r="B274" s="9">
        <v>45615</v>
      </c>
      <c r="C274" s="2">
        <v>5</v>
      </c>
      <c r="D274" s="1" t="s">
        <v>61</v>
      </c>
      <c r="E274" s="9">
        <v>45657</v>
      </c>
      <c r="H274" s="1">
        <f t="shared" si="16"/>
        <v>42</v>
      </c>
      <c r="I274" s="13">
        <f t="shared" si="17"/>
        <v>45615</v>
      </c>
      <c r="J274" s="13">
        <f t="shared" si="18"/>
        <v>45657</v>
      </c>
      <c r="K274" s="13" t="str">
        <f t="shared" si="19"/>
        <v/>
      </c>
    </row>
    <row r="275" spans="1:11" x14ac:dyDescent="0.3">
      <c r="A275" s="1" t="s">
        <v>325</v>
      </c>
      <c r="B275" s="9" t="s">
        <v>141</v>
      </c>
      <c r="C275" s="2">
        <v>4.0599999999999996</v>
      </c>
      <c r="D275" s="1" t="s">
        <v>61</v>
      </c>
      <c r="E275" s="9" t="s">
        <v>190</v>
      </c>
      <c r="H275" s="1">
        <f t="shared" si="16"/>
        <v>128</v>
      </c>
      <c r="I275" s="13">
        <f t="shared" si="17"/>
        <v>45586</v>
      </c>
      <c r="J275" s="13">
        <f t="shared" si="18"/>
        <v>45714</v>
      </c>
      <c r="K275" s="13" t="str">
        <f t="shared" si="19"/>
        <v/>
      </c>
    </row>
    <row r="276" spans="1:11" x14ac:dyDescent="0.3">
      <c r="A276" s="1" t="s">
        <v>325</v>
      </c>
      <c r="B276" s="9">
        <v>45649</v>
      </c>
      <c r="C276" s="2">
        <v>60.13</v>
      </c>
      <c r="D276" s="1" t="s">
        <v>61</v>
      </c>
      <c r="E276" s="9">
        <v>45782</v>
      </c>
      <c r="H276" s="1">
        <f t="shared" si="16"/>
        <v>133</v>
      </c>
      <c r="I276" s="13">
        <f t="shared" si="17"/>
        <v>45649</v>
      </c>
      <c r="J276" s="13">
        <f t="shared" si="18"/>
        <v>45782</v>
      </c>
      <c r="K276" s="13" t="str">
        <f t="shared" si="19"/>
        <v/>
      </c>
    </row>
    <row r="277" spans="1:11" x14ac:dyDescent="0.3">
      <c r="A277" s="1" t="s">
        <v>325</v>
      </c>
      <c r="B277" s="9">
        <v>45694</v>
      </c>
      <c r="C277" s="2">
        <v>5.15</v>
      </c>
      <c r="D277" s="1" t="s">
        <v>61</v>
      </c>
      <c r="E277" s="9">
        <v>45789</v>
      </c>
      <c r="H277" s="1">
        <f t="shared" si="16"/>
        <v>95</v>
      </c>
      <c r="I277" s="13">
        <f t="shared" si="17"/>
        <v>45694</v>
      </c>
      <c r="J277" s="13">
        <f t="shared" si="18"/>
        <v>45789</v>
      </c>
      <c r="K277" s="13" t="str">
        <f t="shared" si="19"/>
        <v/>
      </c>
    </row>
    <row r="278" spans="1:11" x14ac:dyDescent="0.3">
      <c r="A278" s="1" t="s">
        <v>325</v>
      </c>
      <c r="B278" s="9">
        <v>45686</v>
      </c>
      <c r="C278" s="2">
        <v>8.67</v>
      </c>
      <c r="D278" s="1" t="s">
        <v>61</v>
      </c>
      <c r="E278" s="9">
        <v>45804</v>
      </c>
      <c r="H278" s="1">
        <f t="shared" si="16"/>
        <v>118</v>
      </c>
      <c r="I278" s="13">
        <f t="shared" si="17"/>
        <v>45686</v>
      </c>
      <c r="J278" s="13">
        <f t="shared" si="18"/>
        <v>45804</v>
      </c>
      <c r="K278" s="13" t="str">
        <f t="shared" si="19"/>
        <v/>
      </c>
    </row>
    <row r="279" spans="1:11" x14ac:dyDescent="0.3">
      <c r="A279" s="1" t="s">
        <v>325</v>
      </c>
      <c r="B279" s="9">
        <v>45764</v>
      </c>
      <c r="C279" s="2">
        <v>5.5</v>
      </c>
      <c r="D279" s="1" t="s">
        <v>61</v>
      </c>
      <c r="E279" s="9">
        <v>45807</v>
      </c>
      <c r="H279" s="1">
        <f t="shared" si="16"/>
        <v>43</v>
      </c>
      <c r="I279" s="13">
        <f t="shared" si="17"/>
        <v>45764</v>
      </c>
      <c r="J279" s="13">
        <f t="shared" si="18"/>
        <v>45807</v>
      </c>
      <c r="K279" s="13" t="str">
        <f t="shared" si="19"/>
        <v/>
      </c>
    </row>
    <row r="280" spans="1:11" x14ac:dyDescent="0.3">
      <c r="A280" s="1" t="s">
        <v>325</v>
      </c>
      <c r="B280" s="9">
        <v>45770</v>
      </c>
      <c r="C280" s="2">
        <v>11.8</v>
      </c>
      <c r="D280" s="1" t="s">
        <v>243</v>
      </c>
      <c r="H280" s="1" t="str">
        <f t="shared" si="16"/>
        <v/>
      </c>
      <c r="I280" s="13">
        <f t="shared" si="17"/>
        <v>45770</v>
      </c>
      <c r="J280" s="13" t="str">
        <f t="shared" si="18"/>
        <v/>
      </c>
      <c r="K280" s="13" t="str">
        <f t="shared" si="19"/>
        <v/>
      </c>
    </row>
    <row r="281" spans="1:11" x14ac:dyDescent="0.3">
      <c r="A281" s="1" t="s">
        <v>325</v>
      </c>
      <c r="B281" s="9">
        <v>45869</v>
      </c>
      <c r="C281" s="2">
        <v>4.9400000000000004</v>
      </c>
      <c r="D281" s="1" t="s">
        <v>243</v>
      </c>
      <c r="H281" s="1" t="str">
        <f t="shared" si="16"/>
        <v/>
      </c>
      <c r="I281" s="13">
        <f t="shared" si="17"/>
        <v>45869</v>
      </c>
      <c r="J281" s="13" t="str">
        <f t="shared" si="18"/>
        <v/>
      </c>
      <c r="K281" s="13" t="str">
        <f t="shared" si="19"/>
        <v/>
      </c>
    </row>
    <row r="282" spans="1:11" x14ac:dyDescent="0.3">
      <c r="A282" s="1" t="s">
        <v>325</v>
      </c>
      <c r="B282" s="9">
        <v>45873</v>
      </c>
      <c r="C282" s="2">
        <v>9.01</v>
      </c>
      <c r="D282" s="1" t="s">
        <v>243</v>
      </c>
      <c r="H282" s="1" t="str">
        <f t="shared" si="16"/>
        <v/>
      </c>
      <c r="I282" s="13">
        <f t="shared" si="17"/>
        <v>45873</v>
      </c>
      <c r="J282" s="13" t="str">
        <f t="shared" si="18"/>
        <v/>
      </c>
      <c r="K282" s="13" t="str">
        <f t="shared" si="19"/>
        <v/>
      </c>
    </row>
    <row r="283" spans="1:11" x14ac:dyDescent="0.3">
      <c r="A283" s="1" t="s">
        <v>332</v>
      </c>
      <c r="B283" s="9" t="s">
        <v>85</v>
      </c>
      <c r="C283" s="2">
        <v>6.8996000000000004</v>
      </c>
      <c r="D283" s="1" t="s">
        <v>61</v>
      </c>
      <c r="E283" s="9" t="s">
        <v>333</v>
      </c>
      <c r="H283" s="1">
        <f t="shared" si="16"/>
        <v>95</v>
      </c>
      <c r="I283" s="13">
        <f t="shared" si="17"/>
        <v>45092</v>
      </c>
      <c r="J283" s="13">
        <f t="shared" si="18"/>
        <v>45187</v>
      </c>
      <c r="K283" s="13" t="str">
        <f t="shared" si="19"/>
        <v/>
      </c>
    </row>
    <row r="284" spans="1:11" x14ac:dyDescent="0.3">
      <c r="A284" s="1" t="s">
        <v>332</v>
      </c>
      <c r="B284" s="9" t="s">
        <v>82</v>
      </c>
      <c r="C284" s="2">
        <v>50</v>
      </c>
      <c r="D284" s="1" t="s">
        <v>61</v>
      </c>
      <c r="E284" s="9" t="s">
        <v>108</v>
      </c>
      <c r="H284" s="1">
        <f t="shared" si="16"/>
        <v>238</v>
      </c>
      <c r="I284" s="13">
        <f t="shared" si="17"/>
        <v>45138</v>
      </c>
      <c r="J284" s="13">
        <f t="shared" si="18"/>
        <v>45376</v>
      </c>
      <c r="K284" s="13" t="str">
        <f t="shared" si="19"/>
        <v/>
      </c>
    </row>
    <row r="285" spans="1:11" x14ac:dyDescent="0.3">
      <c r="A285" s="1" t="s">
        <v>332</v>
      </c>
      <c r="B285" s="9" t="s">
        <v>99</v>
      </c>
      <c r="C285" s="2">
        <v>14.28</v>
      </c>
      <c r="D285" s="1" t="s">
        <v>61</v>
      </c>
      <c r="E285" s="9" t="s">
        <v>334</v>
      </c>
      <c r="H285" s="1">
        <f t="shared" si="16"/>
        <v>43</v>
      </c>
      <c r="I285" s="13">
        <f t="shared" si="17"/>
        <v>45259</v>
      </c>
      <c r="J285" s="13">
        <f t="shared" si="18"/>
        <v>45302</v>
      </c>
      <c r="K285" s="13" t="str">
        <f t="shared" si="19"/>
        <v/>
      </c>
    </row>
    <row r="286" spans="1:11" x14ac:dyDescent="0.3">
      <c r="A286" s="1" t="s">
        <v>332</v>
      </c>
      <c r="B286" s="9" t="s">
        <v>335</v>
      </c>
      <c r="C286" s="2">
        <v>12.6</v>
      </c>
      <c r="D286" s="1" t="s">
        <v>61</v>
      </c>
      <c r="E286" s="9" t="s">
        <v>106</v>
      </c>
      <c r="H286" s="1">
        <f t="shared" si="16"/>
        <v>89</v>
      </c>
      <c r="I286" s="13">
        <f t="shared" si="17"/>
        <v>45231</v>
      </c>
      <c r="J286" s="13">
        <f t="shared" si="18"/>
        <v>45320</v>
      </c>
      <c r="K286" s="13" t="str">
        <f t="shared" si="19"/>
        <v/>
      </c>
    </row>
    <row r="287" spans="1:11" x14ac:dyDescent="0.3">
      <c r="A287" s="1" t="s">
        <v>332</v>
      </c>
      <c r="B287" s="9" t="s">
        <v>335</v>
      </c>
      <c r="C287" s="2">
        <v>31.423400000000001</v>
      </c>
      <c r="D287" s="1" t="s">
        <v>61</v>
      </c>
      <c r="E287" s="9" t="s">
        <v>336</v>
      </c>
      <c r="H287" s="1">
        <f t="shared" si="16"/>
        <v>223</v>
      </c>
      <c r="I287" s="13">
        <f t="shared" si="17"/>
        <v>45231</v>
      </c>
      <c r="J287" s="13">
        <f t="shared" si="18"/>
        <v>45454</v>
      </c>
      <c r="K287" s="13" t="str">
        <f t="shared" si="19"/>
        <v/>
      </c>
    </row>
    <row r="288" spans="1:11" x14ac:dyDescent="0.3">
      <c r="A288" s="1" t="s">
        <v>332</v>
      </c>
      <c r="B288" s="9" t="s">
        <v>337</v>
      </c>
      <c r="C288" s="2">
        <v>9.98</v>
      </c>
      <c r="D288" s="1" t="s">
        <v>243</v>
      </c>
      <c r="H288" s="1" t="str">
        <f t="shared" si="16"/>
        <v/>
      </c>
      <c r="I288" s="13">
        <f t="shared" si="17"/>
        <v>45295</v>
      </c>
      <c r="J288" s="13" t="str">
        <f t="shared" si="18"/>
        <v/>
      </c>
      <c r="K288" s="13" t="str">
        <f t="shared" si="19"/>
        <v/>
      </c>
    </row>
    <row r="289" spans="1:11" x14ac:dyDescent="0.3">
      <c r="A289" s="1" t="s">
        <v>332</v>
      </c>
      <c r="B289" s="9" t="s">
        <v>338</v>
      </c>
      <c r="C289" s="2">
        <v>2.75</v>
      </c>
      <c r="D289" s="1" t="s">
        <v>61</v>
      </c>
      <c r="E289" s="9" t="s">
        <v>109</v>
      </c>
      <c r="H289" s="1">
        <f t="shared" si="16"/>
        <v>91</v>
      </c>
      <c r="I289" s="13">
        <f t="shared" si="17"/>
        <v>45314</v>
      </c>
      <c r="J289" s="13">
        <f t="shared" si="18"/>
        <v>45405</v>
      </c>
      <c r="K289" s="13" t="str">
        <f t="shared" si="19"/>
        <v/>
      </c>
    </row>
    <row r="290" spans="1:11" x14ac:dyDescent="0.3">
      <c r="A290" s="1" t="s">
        <v>332</v>
      </c>
      <c r="B290" s="9" t="s">
        <v>96</v>
      </c>
      <c r="C290" s="2">
        <v>40.344999999999999</v>
      </c>
      <c r="D290" s="1" t="s">
        <v>61</v>
      </c>
      <c r="E290" s="9" t="s">
        <v>339</v>
      </c>
      <c r="H290" s="1">
        <f t="shared" si="16"/>
        <v>196</v>
      </c>
      <c r="I290" s="13">
        <f t="shared" si="17"/>
        <v>45299</v>
      </c>
      <c r="J290" s="13">
        <f t="shared" si="18"/>
        <v>45495</v>
      </c>
      <c r="K290" s="13" t="str">
        <f t="shared" si="19"/>
        <v/>
      </c>
    </row>
    <row r="291" spans="1:11" x14ac:dyDescent="0.3">
      <c r="A291" s="1" t="s">
        <v>332</v>
      </c>
      <c r="B291" s="9" t="s">
        <v>97</v>
      </c>
      <c r="C291" s="2">
        <v>2.7608000000000001</v>
      </c>
      <c r="D291" s="1" t="s">
        <v>61</v>
      </c>
      <c r="E291" s="9" t="s">
        <v>231</v>
      </c>
      <c r="H291" s="1">
        <f t="shared" si="16"/>
        <v>77</v>
      </c>
      <c r="I291" s="13">
        <f t="shared" si="17"/>
        <v>45306</v>
      </c>
      <c r="J291" s="13">
        <f t="shared" si="18"/>
        <v>45383</v>
      </c>
      <c r="K291" s="13" t="str">
        <f t="shared" si="19"/>
        <v/>
      </c>
    </row>
    <row r="292" spans="1:11" x14ac:dyDescent="0.3">
      <c r="A292" s="1" t="s">
        <v>332</v>
      </c>
      <c r="B292" s="9" t="s">
        <v>340</v>
      </c>
      <c r="C292" s="2">
        <v>7.88</v>
      </c>
      <c r="D292" s="1" t="s">
        <v>61</v>
      </c>
      <c r="E292" s="9" t="s">
        <v>142</v>
      </c>
      <c r="H292" s="1">
        <f t="shared" si="16"/>
        <v>181</v>
      </c>
      <c r="I292" s="13">
        <f t="shared" si="17"/>
        <v>45407</v>
      </c>
      <c r="J292" s="13">
        <f t="shared" si="18"/>
        <v>45588</v>
      </c>
      <c r="K292" s="13" t="str">
        <f t="shared" si="19"/>
        <v/>
      </c>
    </row>
    <row r="293" spans="1:11" x14ac:dyDescent="0.3">
      <c r="A293" s="1" t="s">
        <v>332</v>
      </c>
      <c r="B293" s="9" t="s">
        <v>340</v>
      </c>
      <c r="C293" s="2">
        <v>0.78</v>
      </c>
      <c r="D293" s="1" t="s">
        <v>243</v>
      </c>
      <c r="H293" s="1" t="str">
        <f t="shared" si="16"/>
        <v/>
      </c>
      <c r="I293" s="13">
        <f t="shared" si="17"/>
        <v>45407</v>
      </c>
      <c r="J293" s="13" t="str">
        <f t="shared" si="18"/>
        <v/>
      </c>
      <c r="K293" s="13" t="str">
        <f t="shared" si="19"/>
        <v/>
      </c>
    </row>
    <row r="294" spans="1:11" x14ac:dyDescent="0.3">
      <c r="A294" s="1" t="s">
        <v>332</v>
      </c>
      <c r="B294" s="9" t="s">
        <v>340</v>
      </c>
      <c r="C294" s="2">
        <v>9.4263999999999992</v>
      </c>
      <c r="D294" s="1" t="s">
        <v>61</v>
      </c>
      <c r="E294" s="9" t="s">
        <v>341</v>
      </c>
      <c r="H294" s="1">
        <f t="shared" si="16"/>
        <v>123</v>
      </c>
      <c r="I294" s="13">
        <f t="shared" si="17"/>
        <v>45407</v>
      </c>
      <c r="J294" s="13">
        <f t="shared" si="18"/>
        <v>45530</v>
      </c>
      <c r="K294" s="13" t="str">
        <f t="shared" si="19"/>
        <v/>
      </c>
    </row>
    <row r="295" spans="1:11" x14ac:dyDescent="0.3">
      <c r="A295" s="1" t="s">
        <v>332</v>
      </c>
      <c r="B295" s="9" t="s">
        <v>111</v>
      </c>
      <c r="C295" s="2">
        <v>6.5</v>
      </c>
      <c r="D295" s="1" t="s">
        <v>61</v>
      </c>
      <c r="E295" s="9" t="s">
        <v>133</v>
      </c>
      <c r="H295" s="1">
        <f t="shared" si="16"/>
        <v>155</v>
      </c>
      <c r="I295" s="13">
        <f t="shared" si="17"/>
        <v>45411</v>
      </c>
      <c r="J295" s="13">
        <f t="shared" si="18"/>
        <v>45566</v>
      </c>
      <c r="K295" s="13" t="str">
        <f t="shared" si="19"/>
        <v/>
      </c>
    </row>
    <row r="296" spans="1:11" x14ac:dyDescent="0.3">
      <c r="A296" s="1" t="s">
        <v>332</v>
      </c>
      <c r="B296" s="9" t="s">
        <v>339</v>
      </c>
      <c r="C296" s="2">
        <v>8.49</v>
      </c>
      <c r="D296" s="1" t="s">
        <v>243</v>
      </c>
      <c r="H296" s="1" t="str">
        <f t="shared" si="16"/>
        <v/>
      </c>
      <c r="I296" s="13">
        <f t="shared" si="17"/>
        <v>45495</v>
      </c>
      <c r="J296" s="13" t="str">
        <f t="shared" si="18"/>
        <v/>
      </c>
      <c r="K296" s="13" t="str">
        <f t="shared" si="19"/>
        <v/>
      </c>
    </row>
    <row r="297" spans="1:11" x14ac:dyDescent="0.3">
      <c r="A297" s="1" t="s">
        <v>332</v>
      </c>
      <c r="B297" s="9" t="s">
        <v>147</v>
      </c>
      <c r="C297" s="2">
        <v>21.2561</v>
      </c>
      <c r="D297" s="1" t="s">
        <v>61</v>
      </c>
      <c r="E297" s="9" t="s">
        <v>342</v>
      </c>
      <c r="H297" s="1">
        <f t="shared" si="16"/>
        <v>306</v>
      </c>
      <c r="I297" s="13">
        <f t="shared" si="17"/>
        <v>45499</v>
      </c>
      <c r="J297" s="13">
        <f t="shared" si="18"/>
        <v>45805</v>
      </c>
      <c r="K297" s="13" t="str">
        <f t="shared" si="19"/>
        <v/>
      </c>
    </row>
    <row r="298" spans="1:11" x14ac:dyDescent="0.3">
      <c r="A298" s="1" t="s">
        <v>332</v>
      </c>
      <c r="B298" s="9" t="s">
        <v>119</v>
      </c>
      <c r="C298" s="2">
        <v>41.942700000000002</v>
      </c>
      <c r="D298" s="1" t="s">
        <v>61</v>
      </c>
      <c r="E298" s="9" t="s">
        <v>343</v>
      </c>
      <c r="H298" s="1">
        <f t="shared" si="16"/>
        <v>142</v>
      </c>
      <c r="I298" s="13">
        <f t="shared" si="17"/>
        <v>45502</v>
      </c>
      <c r="J298" s="13">
        <f t="shared" si="18"/>
        <v>45644</v>
      </c>
      <c r="K298" s="13" t="str">
        <f t="shared" si="19"/>
        <v/>
      </c>
    </row>
    <row r="299" spans="1:11" x14ac:dyDescent="0.3">
      <c r="A299" s="1" t="s">
        <v>332</v>
      </c>
      <c r="B299" s="9" t="s">
        <v>329</v>
      </c>
      <c r="C299" s="2">
        <v>6.7595000000000001</v>
      </c>
      <c r="D299" s="1" t="s">
        <v>61</v>
      </c>
      <c r="E299" s="9" t="s">
        <v>192</v>
      </c>
      <c r="H299" s="1">
        <f t="shared" si="16"/>
        <v>230</v>
      </c>
      <c r="I299" s="13">
        <f t="shared" si="17"/>
        <v>45517</v>
      </c>
      <c r="J299" s="13">
        <f t="shared" si="18"/>
        <v>45747</v>
      </c>
      <c r="K299" s="13" t="str">
        <f t="shared" si="19"/>
        <v/>
      </c>
    </row>
    <row r="300" spans="1:11" x14ac:dyDescent="0.3">
      <c r="A300" s="1" t="s">
        <v>332</v>
      </c>
      <c r="B300" s="9" t="s">
        <v>127</v>
      </c>
      <c r="C300" s="2">
        <v>13.750299999999999</v>
      </c>
      <c r="D300" s="1" t="s">
        <v>61</v>
      </c>
      <c r="E300" s="9" t="s">
        <v>138</v>
      </c>
      <c r="H300" s="1">
        <f t="shared" si="16"/>
        <v>56</v>
      </c>
      <c r="I300" s="13">
        <f t="shared" si="17"/>
        <v>45523</v>
      </c>
      <c r="J300" s="13">
        <f t="shared" si="18"/>
        <v>45579</v>
      </c>
      <c r="K300" s="13" t="str">
        <f t="shared" si="19"/>
        <v/>
      </c>
    </row>
    <row r="301" spans="1:11" x14ac:dyDescent="0.3">
      <c r="A301" s="1" t="s">
        <v>332</v>
      </c>
      <c r="B301" s="9" t="s">
        <v>237</v>
      </c>
      <c r="C301" s="2">
        <v>17.420000000000002</v>
      </c>
      <c r="D301" s="1" t="s">
        <v>61</v>
      </c>
      <c r="E301" s="9" t="s">
        <v>330</v>
      </c>
      <c r="H301" s="1">
        <f t="shared" si="16"/>
        <v>88</v>
      </c>
      <c r="I301" s="13">
        <f t="shared" si="17"/>
        <v>45547</v>
      </c>
      <c r="J301" s="13">
        <f t="shared" si="18"/>
        <v>45635</v>
      </c>
      <c r="K301" s="13" t="str">
        <f t="shared" si="19"/>
        <v/>
      </c>
    </row>
    <row r="302" spans="1:11" x14ac:dyDescent="0.3">
      <c r="A302" s="1" t="s">
        <v>332</v>
      </c>
      <c r="B302" s="9" t="s">
        <v>344</v>
      </c>
      <c r="C302" s="2">
        <v>30.28</v>
      </c>
      <c r="D302" s="1" t="s">
        <v>61</v>
      </c>
      <c r="E302" s="9" t="s">
        <v>272</v>
      </c>
      <c r="H302" s="1">
        <f t="shared" si="16"/>
        <v>201</v>
      </c>
      <c r="I302" s="13">
        <f t="shared" si="17"/>
        <v>45602</v>
      </c>
      <c r="J302" s="13">
        <f t="shared" si="18"/>
        <v>45803</v>
      </c>
      <c r="K302" s="13" t="str">
        <f t="shared" si="19"/>
        <v/>
      </c>
    </row>
    <row r="303" spans="1:11" x14ac:dyDescent="0.3">
      <c r="A303" s="1" t="s">
        <v>332</v>
      </c>
      <c r="B303" s="9" t="s">
        <v>176</v>
      </c>
      <c r="C303" s="2">
        <v>63.5</v>
      </c>
      <c r="D303" s="1" t="s">
        <v>61</v>
      </c>
      <c r="E303" s="9" t="s">
        <v>267</v>
      </c>
      <c r="H303" s="1">
        <f t="shared" si="16"/>
        <v>61</v>
      </c>
      <c r="I303" s="13">
        <f t="shared" si="17"/>
        <v>45700</v>
      </c>
      <c r="J303" s="13">
        <f t="shared" si="18"/>
        <v>45761</v>
      </c>
      <c r="K303" s="13" t="str">
        <f t="shared" si="19"/>
        <v/>
      </c>
    </row>
    <row r="304" spans="1:11" x14ac:dyDescent="0.3">
      <c r="A304" s="1" t="s">
        <v>332</v>
      </c>
      <c r="B304" s="9" t="s">
        <v>311</v>
      </c>
      <c r="C304" s="2">
        <v>44.261000000000003</v>
      </c>
      <c r="D304" s="1" t="s">
        <v>61</v>
      </c>
      <c r="E304" s="9" t="s">
        <v>267</v>
      </c>
      <c r="H304" s="1">
        <f t="shared" si="16"/>
        <v>53</v>
      </c>
      <c r="I304" s="13">
        <f t="shared" si="17"/>
        <v>45708</v>
      </c>
      <c r="J304" s="13">
        <f t="shared" si="18"/>
        <v>45761</v>
      </c>
      <c r="K304" s="13" t="str">
        <f t="shared" si="19"/>
        <v/>
      </c>
    </row>
    <row r="305" spans="1:11" x14ac:dyDescent="0.3">
      <c r="A305" s="1" t="s">
        <v>332</v>
      </c>
      <c r="B305" s="9" t="s">
        <v>311</v>
      </c>
      <c r="C305" s="2">
        <v>9.1199999999999992</v>
      </c>
      <c r="D305" s="1" t="s">
        <v>61</v>
      </c>
      <c r="E305" s="9" t="s">
        <v>217</v>
      </c>
      <c r="H305" s="1">
        <f t="shared" si="16"/>
        <v>81</v>
      </c>
      <c r="I305" s="13">
        <f t="shared" si="17"/>
        <v>45708</v>
      </c>
      <c r="J305" s="13">
        <f t="shared" si="18"/>
        <v>45789</v>
      </c>
      <c r="K305" s="13" t="str">
        <f t="shared" si="19"/>
        <v/>
      </c>
    </row>
    <row r="306" spans="1:11" x14ac:dyDescent="0.3">
      <c r="A306" s="1" t="s">
        <v>332</v>
      </c>
      <c r="B306" s="9" t="s">
        <v>345</v>
      </c>
      <c r="C306" s="2">
        <v>7.3630000000000004</v>
      </c>
      <c r="D306" s="1" t="s">
        <v>61</v>
      </c>
      <c r="E306" s="9" t="s">
        <v>188</v>
      </c>
      <c r="H306" s="1">
        <f t="shared" si="16"/>
        <v>83</v>
      </c>
      <c r="I306" s="13">
        <f t="shared" si="17"/>
        <v>45716</v>
      </c>
      <c r="J306" s="13">
        <f t="shared" si="18"/>
        <v>45799</v>
      </c>
      <c r="K306" s="13" t="str">
        <f t="shared" si="19"/>
        <v/>
      </c>
    </row>
    <row r="307" spans="1:11" x14ac:dyDescent="0.3">
      <c r="A307" s="1" t="s">
        <v>332</v>
      </c>
      <c r="B307" s="9" t="s">
        <v>346</v>
      </c>
      <c r="C307" s="2">
        <v>4.18</v>
      </c>
      <c r="D307" s="1" t="s">
        <v>61</v>
      </c>
      <c r="E307" s="9" t="s">
        <v>312</v>
      </c>
      <c r="H307" s="1">
        <f t="shared" si="16"/>
        <v>119</v>
      </c>
      <c r="I307" s="13">
        <f t="shared" si="17"/>
        <v>45741</v>
      </c>
      <c r="J307" s="13">
        <f t="shared" si="18"/>
        <v>45860</v>
      </c>
      <c r="K307" s="13" t="str">
        <f t="shared" si="19"/>
        <v/>
      </c>
    </row>
    <row r="308" spans="1:11" x14ac:dyDescent="0.3">
      <c r="A308" s="1" t="s">
        <v>332</v>
      </c>
      <c r="B308" s="9" t="s">
        <v>264</v>
      </c>
      <c r="C308" s="2">
        <v>78.773499999999999</v>
      </c>
      <c r="D308" s="1" t="s">
        <v>61</v>
      </c>
      <c r="E308" s="9" t="s">
        <v>186</v>
      </c>
      <c r="H308" s="1">
        <f t="shared" si="16"/>
        <v>46</v>
      </c>
      <c r="I308" s="13">
        <f t="shared" si="17"/>
        <v>45750</v>
      </c>
      <c r="J308" s="13">
        <f t="shared" si="18"/>
        <v>45796</v>
      </c>
      <c r="K308" s="13" t="str">
        <f t="shared" si="19"/>
        <v/>
      </c>
    </row>
    <row r="309" spans="1:11" x14ac:dyDescent="0.3">
      <c r="A309" s="1" t="s">
        <v>332</v>
      </c>
      <c r="B309" s="9" t="s">
        <v>264</v>
      </c>
      <c r="C309" s="2">
        <v>131.2218</v>
      </c>
      <c r="D309" s="1" t="s">
        <v>61</v>
      </c>
      <c r="E309" s="9" t="s">
        <v>186</v>
      </c>
      <c r="H309" s="1">
        <f t="shared" si="16"/>
        <v>46</v>
      </c>
      <c r="I309" s="13">
        <f t="shared" si="17"/>
        <v>45750</v>
      </c>
      <c r="J309" s="13">
        <f t="shared" si="18"/>
        <v>45796</v>
      </c>
      <c r="K309" s="13" t="str">
        <f t="shared" si="19"/>
        <v/>
      </c>
    </row>
    <row r="310" spans="1:11" x14ac:dyDescent="0.3">
      <c r="A310" s="1" t="s">
        <v>332</v>
      </c>
      <c r="B310" s="9" t="s">
        <v>264</v>
      </c>
      <c r="C310" s="2">
        <v>81.404899999999998</v>
      </c>
      <c r="D310" s="1" t="s">
        <v>61</v>
      </c>
      <c r="E310" s="9" t="s">
        <v>347</v>
      </c>
      <c r="H310" s="1">
        <f t="shared" si="16"/>
        <v>47</v>
      </c>
      <c r="I310" s="13">
        <f t="shared" si="17"/>
        <v>45750</v>
      </c>
      <c r="J310" s="13">
        <f t="shared" si="18"/>
        <v>45797</v>
      </c>
      <c r="K310" s="13" t="str">
        <f t="shared" si="19"/>
        <v/>
      </c>
    </row>
    <row r="311" spans="1:11" x14ac:dyDescent="0.3">
      <c r="A311" s="1" t="s">
        <v>332</v>
      </c>
      <c r="B311" s="9" t="s">
        <v>264</v>
      </c>
      <c r="C311" s="2">
        <v>157.00880000000001</v>
      </c>
      <c r="D311" s="1" t="s">
        <v>61</v>
      </c>
      <c r="E311" s="9" t="s">
        <v>186</v>
      </c>
      <c r="H311" s="1">
        <f t="shared" si="16"/>
        <v>46</v>
      </c>
      <c r="I311" s="13">
        <f t="shared" si="17"/>
        <v>45750</v>
      </c>
      <c r="J311" s="13">
        <f t="shared" si="18"/>
        <v>45796</v>
      </c>
      <c r="K311" s="13" t="str">
        <f t="shared" si="19"/>
        <v/>
      </c>
    </row>
    <row r="312" spans="1:11" x14ac:dyDescent="0.3">
      <c r="A312" s="1" t="s">
        <v>332</v>
      </c>
      <c r="B312" s="9" t="s">
        <v>264</v>
      </c>
      <c r="C312" s="2">
        <v>201.0753</v>
      </c>
      <c r="D312" s="1" t="s">
        <v>61</v>
      </c>
      <c r="E312" s="9" t="s">
        <v>347</v>
      </c>
      <c r="H312" s="1">
        <f t="shared" si="16"/>
        <v>47</v>
      </c>
      <c r="I312" s="13">
        <f t="shared" si="17"/>
        <v>45750</v>
      </c>
      <c r="J312" s="13">
        <f t="shared" si="18"/>
        <v>45797</v>
      </c>
      <c r="K312" s="13" t="str">
        <f t="shared" si="19"/>
        <v/>
      </c>
    </row>
    <row r="313" spans="1:11" x14ac:dyDescent="0.3">
      <c r="A313" s="1" t="s">
        <v>332</v>
      </c>
      <c r="B313" s="9" t="s">
        <v>264</v>
      </c>
      <c r="C313" s="2">
        <v>16.09</v>
      </c>
      <c r="D313" s="1" t="s">
        <v>61</v>
      </c>
      <c r="E313" s="9" t="s">
        <v>348</v>
      </c>
      <c r="H313" s="1">
        <f t="shared" si="16"/>
        <v>74</v>
      </c>
      <c r="I313" s="13">
        <f t="shared" si="17"/>
        <v>45750</v>
      </c>
      <c r="J313" s="13">
        <f t="shared" si="18"/>
        <v>45824</v>
      </c>
      <c r="K313" s="13" t="str">
        <f t="shared" si="19"/>
        <v/>
      </c>
    </row>
    <row r="314" spans="1:11" x14ac:dyDescent="0.3">
      <c r="A314" s="1" t="s">
        <v>332</v>
      </c>
      <c r="B314" s="9" t="s">
        <v>264</v>
      </c>
      <c r="C314" s="2">
        <v>18.380099999999999</v>
      </c>
      <c r="D314" s="1" t="s">
        <v>61</v>
      </c>
      <c r="E314" s="9" t="s">
        <v>272</v>
      </c>
      <c r="H314" s="1">
        <f t="shared" si="16"/>
        <v>53</v>
      </c>
      <c r="I314" s="13">
        <f t="shared" si="17"/>
        <v>45750</v>
      </c>
      <c r="J314" s="13">
        <f t="shared" si="18"/>
        <v>45803</v>
      </c>
      <c r="K314" s="13" t="str">
        <f t="shared" si="19"/>
        <v/>
      </c>
    </row>
    <row r="315" spans="1:11" x14ac:dyDescent="0.3">
      <c r="A315" s="1" t="s">
        <v>332</v>
      </c>
      <c r="B315" s="9" t="s">
        <v>266</v>
      </c>
      <c r="C315" s="2">
        <v>4.17</v>
      </c>
      <c r="D315" s="1" t="s">
        <v>243</v>
      </c>
      <c r="H315" s="1" t="str">
        <f t="shared" si="16"/>
        <v/>
      </c>
      <c r="I315" s="13">
        <f t="shared" si="17"/>
        <v>45755</v>
      </c>
      <c r="J315" s="13" t="str">
        <f t="shared" si="18"/>
        <v/>
      </c>
      <c r="K315" s="13" t="str">
        <f t="shared" si="19"/>
        <v/>
      </c>
    </row>
    <row r="316" spans="1:11" x14ac:dyDescent="0.3">
      <c r="A316" s="1" t="s">
        <v>332</v>
      </c>
      <c r="B316" s="9" t="s">
        <v>349</v>
      </c>
      <c r="C316" s="2">
        <v>25.683</v>
      </c>
      <c r="D316" s="1" t="s">
        <v>61</v>
      </c>
      <c r="E316" s="9" t="s">
        <v>350</v>
      </c>
      <c r="H316" s="1">
        <f t="shared" si="16"/>
        <v>92</v>
      </c>
      <c r="I316" s="13">
        <f t="shared" si="17"/>
        <v>45777</v>
      </c>
      <c r="J316" s="13">
        <f t="shared" si="18"/>
        <v>45869</v>
      </c>
      <c r="K316" s="13" t="str">
        <f t="shared" si="19"/>
        <v/>
      </c>
    </row>
    <row r="317" spans="1:11" x14ac:dyDescent="0.3">
      <c r="A317" s="1" t="s">
        <v>332</v>
      </c>
      <c r="B317" s="9" t="s">
        <v>259</v>
      </c>
      <c r="C317" s="2">
        <v>99.998900000000006</v>
      </c>
      <c r="D317" s="1" t="s">
        <v>61</v>
      </c>
      <c r="E317" s="9" t="s">
        <v>351</v>
      </c>
      <c r="H317" s="1">
        <f t="shared" si="16"/>
        <v>42</v>
      </c>
      <c r="I317" s="13">
        <f t="shared" si="17"/>
        <v>45783</v>
      </c>
      <c r="J317" s="13">
        <f t="shared" si="18"/>
        <v>45825</v>
      </c>
      <c r="K317" s="13" t="str">
        <f t="shared" si="19"/>
        <v/>
      </c>
    </row>
    <row r="318" spans="1:11" x14ac:dyDescent="0.3">
      <c r="A318" s="1" t="s">
        <v>332</v>
      </c>
      <c r="B318" s="9" t="s">
        <v>352</v>
      </c>
      <c r="C318" s="2">
        <v>9.6300000000000008</v>
      </c>
      <c r="D318" s="1" t="s">
        <v>61</v>
      </c>
      <c r="E318" s="9" t="s">
        <v>289</v>
      </c>
      <c r="H318" s="1">
        <f t="shared" si="16"/>
        <v>40</v>
      </c>
      <c r="I318" s="13">
        <f t="shared" si="17"/>
        <v>45798</v>
      </c>
      <c r="J318" s="13">
        <f t="shared" si="18"/>
        <v>45838</v>
      </c>
      <c r="K318" s="13" t="str">
        <f t="shared" si="19"/>
        <v/>
      </c>
    </row>
    <row r="319" spans="1:11" x14ac:dyDescent="0.3">
      <c r="A319" s="1" t="s">
        <v>332</v>
      </c>
      <c r="B319" s="9" t="s">
        <v>352</v>
      </c>
      <c r="C319" s="2">
        <v>1.73</v>
      </c>
      <c r="D319" s="1" t="s">
        <v>61</v>
      </c>
      <c r="E319" s="9" t="s">
        <v>289</v>
      </c>
      <c r="H319" s="1">
        <f t="shared" si="16"/>
        <v>40</v>
      </c>
      <c r="I319" s="13">
        <f t="shared" si="17"/>
        <v>45798</v>
      </c>
      <c r="J319" s="13">
        <f t="shared" si="18"/>
        <v>45838</v>
      </c>
      <c r="K319" s="13" t="str">
        <f t="shared" si="19"/>
        <v/>
      </c>
    </row>
    <row r="320" spans="1:11" x14ac:dyDescent="0.3">
      <c r="A320" s="1" t="s">
        <v>332</v>
      </c>
      <c r="B320" s="9" t="s">
        <v>353</v>
      </c>
      <c r="C320" s="2">
        <v>14.9221</v>
      </c>
      <c r="D320" s="1" t="s">
        <v>61</v>
      </c>
      <c r="E320" s="9" t="s">
        <v>289</v>
      </c>
      <c r="H320" s="1">
        <f t="shared" si="16"/>
        <v>38</v>
      </c>
      <c r="I320" s="13">
        <f t="shared" si="17"/>
        <v>45800</v>
      </c>
      <c r="J320" s="13">
        <f t="shared" si="18"/>
        <v>45838</v>
      </c>
      <c r="K320" s="13" t="str">
        <f t="shared" si="19"/>
        <v/>
      </c>
    </row>
    <row r="321" spans="1:11" x14ac:dyDescent="0.3">
      <c r="A321" s="1" t="s">
        <v>332</v>
      </c>
      <c r="B321" s="9" t="s">
        <v>353</v>
      </c>
      <c r="C321" s="2">
        <v>6.5</v>
      </c>
      <c r="D321" s="1" t="s">
        <v>61</v>
      </c>
      <c r="E321" s="9" t="s">
        <v>289</v>
      </c>
      <c r="H321" s="1">
        <f t="shared" si="16"/>
        <v>38</v>
      </c>
      <c r="I321" s="13">
        <f t="shared" si="17"/>
        <v>45800</v>
      </c>
      <c r="J321" s="13">
        <f t="shared" si="18"/>
        <v>45838</v>
      </c>
      <c r="K321" s="13" t="str">
        <f t="shared" si="19"/>
        <v/>
      </c>
    </row>
    <row r="322" spans="1:11" x14ac:dyDescent="0.3">
      <c r="A322" s="1" t="s">
        <v>332</v>
      </c>
      <c r="B322" s="9" t="s">
        <v>342</v>
      </c>
      <c r="C322" s="2">
        <v>20.56</v>
      </c>
      <c r="D322" s="1" t="s">
        <v>243</v>
      </c>
      <c r="H322" s="1" t="str">
        <f t="shared" ref="H322:H385" si="20">IF(AND(LEN(I322)&gt;0,LEN(J322)&gt;0),J322-I322,"")</f>
        <v/>
      </c>
      <c r="I322" s="13">
        <f t="shared" ref="I322:I385" si="21">IF(B322="","",IF(ISNUMBER(B322),B322,DATE(VALUE(RIGHT(TRIM(B322),4)),VALUE(MID(TRIM(B322),4,2)),VALUE(LEFT(TRIM(B322),2)))))</f>
        <v>45805</v>
      </c>
      <c r="J322" s="13" t="str">
        <f t="shared" ref="J322:J385" si="22">IF(E322="","",IF(ISNUMBER(E322),E322,DATE(VALUE(RIGHT(TRIM(E322),4)),VALUE(MID(TRIM(E322),4,2)),VALUE(LEFT(TRIM(E322),2)))))</f>
        <v/>
      </c>
      <c r="K322" s="13" t="str">
        <f t="shared" ref="K322:K385" si="23">IF(F322="","",IF(ISNUMBER(F322),F322,DATE(VALUE(RIGHT(TRIM(F322),4)),VALUE(MID(TRIM(F322),4,2)),VALUE(LEFT(TRIM(F322),2)))))</f>
        <v/>
      </c>
    </row>
    <row r="323" spans="1:11" x14ac:dyDescent="0.3">
      <c r="A323" s="1" t="s">
        <v>332</v>
      </c>
      <c r="B323" s="9" t="s">
        <v>260</v>
      </c>
      <c r="C323" s="2">
        <v>110.4919</v>
      </c>
      <c r="D323" s="1" t="s">
        <v>61</v>
      </c>
      <c r="E323" s="9" t="s">
        <v>289</v>
      </c>
      <c r="H323" s="1">
        <f t="shared" si="20"/>
        <v>25</v>
      </c>
      <c r="I323" s="13">
        <f t="shared" si="21"/>
        <v>45813</v>
      </c>
      <c r="J323" s="13">
        <f t="shared" si="22"/>
        <v>45838</v>
      </c>
      <c r="K323" s="13" t="str">
        <f t="shared" si="23"/>
        <v/>
      </c>
    </row>
    <row r="324" spans="1:11" x14ac:dyDescent="0.3">
      <c r="A324" s="1" t="s">
        <v>332</v>
      </c>
      <c r="B324" s="9" t="s">
        <v>354</v>
      </c>
      <c r="C324" s="2">
        <v>184.59139999999999</v>
      </c>
      <c r="D324" s="1" t="s">
        <v>61</v>
      </c>
      <c r="E324" s="9" t="s">
        <v>289</v>
      </c>
      <c r="H324" s="1">
        <f t="shared" si="20"/>
        <v>24</v>
      </c>
      <c r="I324" s="13">
        <f t="shared" si="21"/>
        <v>45814</v>
      </c>
      <c r="J324" s="13">
        <f t="shared" si="22"/>
        <v>45838</v>
      </c>
      <c r="K324" s="13" t="str">
        <f t="shared" si="23"/>
        <v/>
      </c>
    </row>
    <row r="325" spans="1:11" x14ac:dyDescent="0.3">
      <c r="A325" s="1" t="s">
        <v>332</v>
      </c>
      <c r="B325" s="9" t="s">
        <v>323</v>
      </c>
      <c r="C325" s="2">
        <v>8</v>
      </c>
      <c r="D325" s="1" t="s">
        <v>243</v>
      </c>
      <c r="H325" s="1" t="str">
        <f t="shared" si="20"/>
        <v/>
      </c>
      <c r="I325" s="13">
        <f t="shared" si="21"/>
        <v>45811</v>
      </c>
      <c r="J325" s="13" t="str">
        <f t="shared" si="22"/>
        <v/>
      </c>
      <c r="K325" s="13" t="str">
        <f t="shared" si="23"/>
        <v/>
      </c>
    </row>
    <row r="326" spans="1:11" x14ac:dyDescent="0.3">
      <c r="A326" s="1" t="s">
        <v>332</v>
      </c>
      <c r="B326" s="9" t="s">
        <v>323</v>
      </c>
      <c r="C326" s="2">
        <v>5.1233000000000004</v>
      </c>
      <c r="D326" s="1" t="s">
        <v>243</v>
      </c>
      <c r="H326" s="1" t="str">
        <f t="shared" si="20"/>
        <v/>
      </c>
      <c r="I326" s="13">
        <f t="shared" si="21"/>
        <v>45811</v>
      </c>
      <c r="J326" s="13" t="str">
        <f t="shared" si="22"/>
        <v/>
      </c>
      <c r="K326" s="13" t="str">
        <f t="shared" si="23"/>
        <v/>
      </c>
    </row>
    <row r="327" spans="1:11" x14ac:dyDescent="0.3">
      <c r="A327" s="1" t="s">
        <v>332</v>
      </c>
      <c r="B327" s="9" t="s">
        <v>203</v>
      </c>
      <c r="C327" s="2">
        <v>4.17</v>
      </c>
      <c r="D327" s="1" t="s">
        <v>243</v>
      </c>
      <c r="H327" s="1" t="str">
        <f t="shared" si="20"/>
        <v/>
      </c>
      <c r="I327" s="13">
        <f t="shared" si="21"/>
        <v>45833</v>
      </c>
      <c r="J327" s="13" t="str">
        <f t="shared" si="22"/>
        <v/>
      </c>
      <c r="K327" s="13" t="str">
        <f t="shared" si="23"/>
        <v/>
      </c>
    </row>
    <row r="328" spans="1:11" x14ac:dyDescent="0.3">
      <c r="A328" s="1" t="s">
        <v>332</v>
      </c>
      <c r="B328" s="9" t="s">
        <v>274</v>
      </c>
      <c r="C328" s="2">
        <v>7.62</v>
      </c>
      <c r="D328" s="1" t="s">
        <v>243</v>
      </c>
      <c r="H328" s="1" t="str">
        <f t="shared" si="20"/>
        <v/>
      </c>
      <c r="I328" s="13">
        <f t="shared" si="21"/>
        <v>45841</v>
      </c>
      <c r="J328" s="13" t="str">
        <f t="shared" si="22"/>
        <v/>
      </c>
      <c r="K328" s="13" t="str">
        <f t="shared" si="23"/>
        <v/>
      </c>
    </row>
    <row r="329" spans="1:11" x14ac:dyDescent="0.3">
      <c r="A329" s="1" t="s">
        <v>332</v>
      </c>
      <c r="B329" s="9" t="s">
        <v>268</v>
      </c>
      <c r="C329" s="2">
        <v>25.47</v>
      </c>
      <c r="D329" s="1" t="s">
        <v>243</v>
      </c>
      <c r="H329" s="1" t="str">
        <f t="shared" si="20"/>
        <v/>
      </c>
      <c r="I329" s="13">
        <f t="shared" si="21"/>
        <v>45845</v>
      </c>
      <c r="J329" s="13" t="str">
        <f t="shared" si="22"/>
        <v/>
      </c>
      <c r="K329" s="13" t="str">
        <f t="shared" si="23"/>
        <v/>
      </c>
    </row>
    <row r="330" spans="1:11" x14ac:dyDescent="0.3">
      <c r="A330" s="1" t="s">
        <v>332</v>
      </c>
      <c r="B330" s="9" t="s">
        <v>210</v>
      </c>
      <c r="C330" s="2">
        <v>7.24</v>
      </c>
      <c r="D330" s="1" t="s">
        <v>243</v>
      </c>
      <c r="H330" s="1" t="str">
        <f t="shared" si="20"/>
        <v/>
      </c>
      <c r="I330" s="13">
        <f t="shared" si="21"/>
        <v>45849</v>
      </c>
      <c r="J330" s="13" t="str">
        <f t="shared" si="22"/>
        <v/>
      </c>
      <c r="K330" s="13" t="str">
        <f t="shared" si="23"/>
        <v/>
      </c>
    </row>
    <row r="331" spans="1:11" x14ac:dyDescent="0.3">
      <c r="A331" s="1" t="s">
        <v>332</v>
      </c>
      <c r="B331" s="9" t="s">
        <v>273</v>
      </c>
      <c r="C331" s="2">
        <v>32.520899999999997</v>
      </c>
      <c r="D331" s="1" t="s">
        <v>243</v>
      </c>
      <c r="H331" s="1" t="str">
        <f t="shared" si="20"/>
        <v/>
      </c>
      <c r="I331" s="13">
        <f t="shared" si="21"/>
        <v>45870</v>
      </c>
      <c r="J331" s="13" t="str">
        <f t="shared" si="22"/>
        <v/>
      </c>
      <c r="K331" s="13" t="str">
        <f t="shared" si="23"/>
        <v/>
      </c>
    </row>
    <row r="332" spans="1:11" x14ac:dyDescent="0.3">
      <c r="A332" s="1" t="s">
        <v>332</v>
      </c>
      <c r="B332" s="9" t="s">
        <v>40</v>
      </c>
      <c r="C332" s="2">
        <v>23.32</v>
      </c>
      <c r="D332" s="1" t="s">
        <v>243</v>
      </c>
      <c r="H332" s="1" t="str">
        <f t="shared" si="20"/>
        <v/>
      </c>
      <c r="I332" s="13">
        <f t="shared" si="21"/>
        <v>45874</v>
      </c>
      <c r="J332" s="13" t="str">
        <f t="shared" si="22"/>
        <v/>
      </c>
      <c r="K332" s="13" t="str">
        <f t="shared" si="23"/>
        <v/>
      </c>
    </row>
    <row r="333" spans="1:11" x14ac:dyDescent="0.3">
      <c r="A333" s="1" t="s">
        <v>355</v>
      </c>
      <c r="B333" s="9">
        <v>44907</v>
      </c>
      <c r="C333" s="2">
        <v>0.3</v>
      </c>
      <c r="D333" s="1" t="s">
        <v>61</v>
      </c>
      <c r="E333" s="9">
        <v>45274</v>
      </c>
      <c r="H333" s="1">
        <f t="shared" si="20"/>
        <v>367</v>
      </c>
      <c r="I333" s="13">
        <f t="shared" si="21"/>
        <v>44907</v>
      </c>
      <c r="J333" s="13">
        <f t="shared" si="22"/>
        <v>45274</v>
      </c>
      <c r="K333" s="13" t="str">
        <f t="shared" si="23"/>
        <v/>
      </c>
    </row>
    <row r="334" spans="1:11" x14ac:dyDescent="0.3">
      <c r="A334" s="1" t="s">
        <v>355</v>
      </c>
      <c r="B334" s="9">
        <v>45287</v>
      </c>
      <c r="C334" s="2">
        <v>1.7514000000000001</v>
      </c>
      <c r="D334" s="1" t="s">
        <v>61</v>
      </c>
      <c r="E334" s="9">
        <v>45441</v>
      </c>
      <c r="H334" s="1">
        <f t="shared" si="20"/>
        <v>154</v>
      </c>
      <c r="I334" s="13">
        <f t="shared" si="21"/>
        <v>45287</v>
      </c>
      <c r="J334" s="13">
        <f t="shared" si="22"/>
        <v>45441</v>
      </c>
      <c r="K334" s="13" t="str">
        <f t="shared" si="23"/>
        <v/>
      </c>
    </row>
    <row r="335" spans="1:11" x14ac:dyDescent="0.3">
      <c r="A335" s="1" t="s">
        <v>355</v>
      </c>
      <c r="B335" s="9">
        <v>45287</v>
      </c>
      <c r="C335" s="2">
        <v>1.274</v>
      </c>
      <c r="D335" s="1" t="s">
        <v>61</v>
      </c>
      <c r="E335" s="9">
        <v>45442</v>
      </c>
      <c r="H335" s="1">
        <f t="shared" si="20"/>
        <v>155</v>
      </c>
      <c r="I335" s="13">
        <f t="shared" si="21"/>
        <v>45287</v>
      </c>
      <c r="J335" s="13">
        <f t="shared" si="22"/>
        <v>45442</v>
      </c>
      <c r="K335" s="13" t="str">
        <f t="shared" si="23"/>
        <v/>
      </c>
    </row>
    <row r="336" spans="1:11" x14ac:dyDescent="0.3">
      <c r="A336" s="1" t="s">
        <v>355</v>
      </c>
      <c r="B336" s="9">
        <v>45287</v>
      </c>
      <c r="C336" s="2">
        <v>3</v>
      </c>
      <c r="D336" s="1" t="s">
        <v>61</v>
      </c>
      <c r="E336" s="9">
        <v>45460</v>
      </c>
      <c r="H336" s="1">
        <f t="shared" si="20"/>
        <v>173</v>
      </c>
      <c r="I336" s="13">
        <f t="shared" si="21"/>
        <v>45287</v>
      </c>
      <c r="J336" s="13">
        <f t="shared" si="22"/>
        <v>45460</v>
      </c>
      <c r="K336" s="13" t="str">
        <f t="shared" si="23"/>
        <v/>
      </c>
    </row>
    <row r="337" spans="1:11" x14ac:dyDescent="0.3">
      <c r="A337" s="1" t="s">
        <v>355</v>
      </c>
      <c r="B337" s="9">
        <v>45289</v>
      </c>
      <c r="C337" s="2">
        <v>1.1399999999999999</v>
      </c>
      <c r="D337" s="1" t="s">
        <v>61</v>
      </c>
      <c r="E337" s="9">
        <v>45341</v>
      </c>
      <c r="H337" s="1">
        <f t="shared" si="20"/>
        <v>52</v>
      </c>
      <c r="I337" s="13">
        <f t="shared" si="21"/>
        <v>45289</v>
      </c>
      <c r="J337" s="13">
        <f t="shared" si="22"/>
        <v>45341</v>
      </c>
      <c r="K337" s="13" t="str">
        <f t="shared" si="23"/>
        <v/>
      </c>
    </row>
    <row r="338" spans="1:11" x14ac:dyDescent="0.3">
      <c r="A338" s="1" t="s">
        <v>355</v>
      </c>
      <c r="B338" s="9">
        <v>45289</v>
      </c>
      <c r="C338" s="2">
        <v>1.18</v>
      </c>
      <c r="D338" s="1" t="s">
        <v>61</v>
      </c>
      <c r="E338" s="9">
        <v>45341</v>
      </c>
      <c r="H338" s="1">
        <f t="shared" si="20"/>
        <v>52</v>
      </c>
      <c r="I338" s="13">
        <f t="shared" si="21"/>
        <v>45289</v>
      </c>
      <c r="J338" s="13">
        <f t="shared" si="22"/>
        <v>45341</v>
      </c>
      <c r="K338" s="13" t="str">
        <f t="shared" si="23"/>
        <v/>
      </c>
    </row>
    <row r="339" spans="1:11" x14ac:dyDescent="0.3">
      <c r="A339" s="1" t="s">
        <v>355</v>
      </c>
      <c r="B339" s="9">
        <v>45289</v>
      </c>
      <c r="C339" s="2">
        <v>1.087</v>
      </c>
      <c r="D339" s="1" t="s">
        <v>61</v>
      </c>
      <c r="E339" s="9">
        <v>45341</v>
      </c>
      <c r="H339" s="1">
        <f t="shared" si="20"/>
        <v>52</v>
      </c>
      <c r="I339" s="13">
        <f t="shared" si="21"/>
        <v>45289</v>
      </c>
      <c r="J339" s="13">
        <f t="shared" si="22"/>
        <v>45341</v>
      </c>
      <c r="K339" s="13" t="str">
        <f t="shared" si="23"/>
        <v/>
      </c>
    </row>
    <row r="340" spans="1:11" x14ac:dyDescent="0.3">
      <c r="A340" s="1" t="s">
        <v>355</v>
      </c>
      <c r="B340" s="9">
        <v>44984</v>
      </c>
      <c r="C340" s="2">
        <v>1.5713999999999999</v>
      </c>
      <c r="D340" s="1" t="s">
        <v>61</v>
      </c>
      <c r="E340" s="9">
        <v>45075</v>
      </c>
      <c r="H340" s="1">
        <f t="shared" si="20"/>
        <v>91</v>
      </c>
      <c r="I340" s="13">
        <f t="shared" si="21"/>
        <v>44984</v>
      </c>
      <c r="J340" s="13">
        <f t="shared" si="22"/>
        <v>45075</v>
      </c>
      <c r="K340" s="13" t="str">
        <f t="shared" si="23"/>
        <v/>
      </c>
    </row>
    <row r="341" spans="1:11" x14ac:dyDescent="0.3">
      <c r="A341" s="1" t="s">
        <v>355</v>
      </c>
      <c r="B341" s="9">
        <v>45027</v>
      </c>
      <c r="C341" s="2">
        <v>0.63090000000000002</v>
      </c>
      <c r="D341" s="1" t="s">
        <v>61</v>
      </c>
      <c r="E341" s="9">
        <v>45076</v>
      </c>
      <c r="H341" s="1">
        <f t="shared" si="20"/>
        <v>49</v>
      </c>
      <c r="I341" s="13">
        <f t="shared" si="21"/>
        <v>45027</v>
      </c>
      <c r="J341" s="13">
        <f t="shared" si="22"/>
        <v>45076</v>
      </c>
      <c r="K341" s="13" t="str">
        <f t="shared" si="23"/>
        <v/>
      </c>
    </row>
    <row r="342" spans="1:11" x14ac:dyDescent="0.3">
      <c r="A342" s="1" t="s">
        <v>355</v>
      </c>
      <c r="B342" s="9">
        <v>45000</v>
      </c>
      <c r="C342" s="2">
        <v>2.89</v>
      </c>
      <c r="D342" s="1" t="s">
        <v>223</v>
      </c>
      <c r="F342" s="9">
        <v>45786</v>
      </c>
      <c r="G342" s="1" t="s">
        <v>356</v>
      </c>
      <c r="H342" s="1" t="str">
        <f t="shared" si="20"/>
        <v/>
      </c>
      <c r="I342" s="13">
        <f t="shared" si="21"/>
        <v>45000</v>
      </c>
      <c r="J342" s="13" t="str">
        <f t="shared" si="22"/>
        <v/>
      </c>
      <c r="K342" s="13">
        <f t="shared" si="23"/>
        <v>45786</v>
      </c>
    </row>
    <row r="343" spans="1:11" x14ac:dyDescent="0.3">
      <c r="A343" s="1" t="s">
        <v>355</v>
      </c>
      <c r="B343" s="9">
        <v>45019</v>
      </c>
      <c r="C343" s="2">
        <v>0.91049999999999998</v>
      </c>
      <c r="D343" s="1" t="s">
        <v>223</v>
      </c>
      <c r="F343" s="9">
        <v>45786</v>
      </c>
      <c r="G343" s="1" t="s">
        <v>356</v>
      </c>
      <c r="H343" s="1" t="str">
        <f t="shared" si="20"/>
        <v/>
      </c>
      <c r="I343" s="13">
        <f t="shared" si="21"/>
        <v>45019</v>
      </c>
      <c r="J343" s="13" t="str">
        <f t="shared" si="22"/>
        <v/>
      </c>
      <c r="K343" s="13">
        <f t="shared" si="23"/>
        <v>45786</v>
      </c>
    </row>
    <row r="344" spans="1:11" x14ac:dyDescent="0.3">
      <c r="A344" s="1" t="s">
        <v>355</v>
      </c>
      <c r="B344" s="9">
        <v>45481</v>
      </c>
      <c r="C344" s="2">
        <v>0.3</v>
      </c>
      <c r="D344" s="1" t="s">
        <v>61</v>
      </c>
      <c r="E344" s="9">
        <v>45624</v>
      </c>
      <c r="H344" s="1">
        <f t="shared" si="20"/>
        <v>143</v>
      </c>
      <c r="I344" s="13">
        <f t="shared" si="21"/>
        <v>45481</v>
      </c>
      <c r="J344" s="13">
        <f t="shared" si="22"/>
        <v>45624</v>
      </c>
      <c r="K344" s="13" t="str">
        <f t="shared" si="23"/>
        <v/>
      </c>
    </row>
    <row r="345" spans="1:11" x14ac:dyDescent="0.3">
      <c r="A345" s="1" t="s">
        <v>355</v>
      </c>
      <c r="B345" s="9">
        <v>45561</v>
      </c>
      <c r="C345" s="2">
        <v>2</v>
      </c>
      <c r="D345" s="1" t="s">
        <v>61</v>
      </c>
      <c r="E345" s="9">
        <v>45624</v>
      </c>
      <c r="H345" s="1">
        <f t="shared" si="20"/>
        <v>63</v>
      </c>
      <c r="I345" s="13">
        <f t="shared" si="21"/>
        <v>45561</v>
      </c>
      <c r="J345" s="13">
        <f t="shared" si="22"/>
        <v>45624</v>
      </c>
      <c r="K345" s="13" t="str">
        <f t="shared" si="23"/>
        <v/>
      </c>
    </row>
    <row r="346" spans="1:11" x14ac:dyDescent="0.3">
      <c r="A346" s="1" t="s">
        <v>355</v>
      </c>
      <c r="B346" s="9">
        <v>45574</v>
      </c>
      <c r="C346" s="2">
        <v>4.5900999999999996</v>
      </c>
      <c r="D346" s="1" t="s">
        <v>61</v>
      </c>
      <c r="E346" s="9">
        <v>45667</v>
      </c>
      <c r="H346" s="1">
        <f t="shared" si="20"/>
        <v>93</v>
      </c>
      <c r="I346" s="13">
        <f t="shared" si="21"/>
        <v>45574</v>
      </c>
      <c r="J346" s="13">
        <f t="shared" si="22"/>
        <v>45667</v>
      </c>
      <c r="K346" s="13" t="str">
        <f t="shared" si="23"/>
        <v/>
      </c>
    </row>
    <row r="347" spans="1:11" x14ac:dyDescent="0.3">
      <c r="A347" s="1" t="s">
        <v>355</v>
      </c>
      <c r="B347" s="9">
        <v>45580</v>
      </c>
      <c r="C347" s="2">
        <v>2.9660000000000002</v>
      </c>
      <c r="D347" s="1" t="s">
        <v>61</v>
      </c>
      <c r="E347" s="9">
        <v>45692</v>
      </c>
      <c r="H347" s="1">
        <f t="shared" si="20"/>
        <v>112</v>
      </c>
      <c r="I347" s="13">
        <f t="shared" si="21"/>
        <v>45580</v>
      </c>
      <c r="J347" s="13">
        <f t="shared" si="22"/>
        <v>45692</v>
      </c>
      <c r="K347" s="13" t="str">
        <f t="shared" si="23"/>
        <v/>
      </c>
    </row>
    <row r="348" spans="1:11" x14ac:dyDescent="0.3">
      <c r="A348" s="1" t="s">
        <v>355</v>
      </c>
      <c r="B348" s="9">
        <v>45596</v>
      </c>
      <c r="C348" s="2">
        <v>3.0733999999999999</v>
      </c>
      <c r="D348" s="1" t="s">
        <v>61</v>
      </c>
      <c r="E348" s="9">
        <v>45635</v>
      </c>
      <c r="H348" s="1">
        <f t="shared" si="20"/>
        <v>39</v>
      </c>
      <c r="I348" s="13">
        <f t="shared" si="21"/>
        <v>45596</v>
      </c>
      <c r="J348" s="13">
        <f t="shared" si="22"/>
        <v>45635</v>
      </c>
      <c r="K348" s="13" t="str">
        <f t="shared" si="23"/>
        <v/>
      </c>
    </row>
    <row r="349" spans="1:11" x14ac:dyDescent="0.3">
      <c r="A349" s="1" t="s">
        <v>355</v>
      </c>
      <c r="B349" s="9">
        <v>45596</v>
      </c>
      <c r="C349" s="2">
        <v>1.3418000000000001</v>
      </c>
      <c r="D349" s="1" t="s">
        <v>61</v>
      </c>
      <c r="E349" s="9">
        <v>45656</v>
      </c>
      <c r="H349" s="1">
        <f t="shared" si="20"/>
        <v>60</v>
      </c>
      <c r="I349" s="13">
        <f t="shared" si="21"/>
        <v>45596</v>
      </c>
      <c r="J349" s="13">
        <f t="shared" si="22"/>
        <v>45656</v>
      </c>
      <c r="K349" s="13" t="str">
        <f t="shared" si="23"/>
        <v/>
      </c>
    </row>
    <row r="350" spans="1:11" x14ac:dyDescent="0.3">
      <c r="A350" s="1" t="s">
        <v>355</v>
      </c>
      <c r="B350" s="9">
        <v>45596</v>
      </c>
      <c r="C350" s="2">
        <v>4.0773999999999999</v>
      </c>
      <c r="D350" s="1" t="s">
        <v>61</v>
      </c>
      <c r="E350" s="9">
        <v>45684</v>
      </c>
      <c r="H350" s="1">
        <f t="shared" si="20"/>
        <v>88</v>
      </c>
      <c r="I350" s="13">
        <f t="shared" si="21"/>
        <v>45596</v>
      </c>
      <c r="J350" s="13">
        <f t="shared" si="22"/>
        <v>45684</v>
      </c>
      <c r="K350" s="13" t="str">
        <f t="shared" si="23"/>
        <v/>
      </c>
    </row>
    <row r="351" spans="1:11" x14ac:dyDescent="0.3">
      <c r="A351" s="1" t="s">
        <v>355</v>
      </c>
      <c r="B351" s="9">
        <v>45391</v>
      </c>
      <c r="C351" s="2">
        <v>1.0446</v>
      </c>
      <c r="D351" s="1" t="s">
        <v>61</v>
      </c>
      <c r="E351" s="9">
        <v>45447</v>
      </c>
      <c r="H351" s="1">
        <f t="shared" si="20"/>
        <v>56</v>
      </c>
      <c r="I351" s="13">
        <f t="shared" si="21"/>
        <v>45391</v>
      </c>
      <c r="J351" s="13">
        <f t="shared" si="22"/>
        <v>45447</v>
      </c>
      <c r="K351" s="13" t="str">
        <f t="shared" si="23"/>
        <v/>
      </c>
    </row>
    <row r="352" spans="1:11" x14ac:dyDescent="0.3">
      <c r="A352" s="1" t="s">
        <v>355</v>
      </c>
      <c r="B352" s="9">
        <v>45289</v>
      </c>
      <c r="C352" s="2">
        <v>1.18</v>
      </c>
      <c r="D352" s="1" t="s">
        <v>61</v>
      </c>
      <c r="E352" s="9">
        <v>45341</v>
      </c>
      <c r="H352" s="1">
        <f t="shared" si="20"/>
        <v>52</v>
      </c>
      <c r="I352" s="13">
        <f t="shared" si="21"/>
        <v>45289</v>
      </c>
      <c r="J352" s="13">
        <f t="shared" si="22"/>
        <v>45341</v>
      </c>
      <c r="K352" s="13" t="str">
        <f t="shared" si="23"/>
        <v/>
      </c>
    </row>
    <row r="353" spans="1:11" x14ac:dyDescent="0.3">
      <c r="A353" s="1" t="s">
        <v>355</v>
      </c>
      <c r="B353" s="9">
        <v>45391</v>
      </c>
      <c r="C353" s="2">
        <v>1.0387</v>
      </c>
      <c r="D353" s="1" t="s">
        <v>61</v>
      </c>
      <c r="E353" s="9">
        <v>45447</v>
      </c>
      <c r="H353" s="1">
        <f t="shared" si="20"/>
        <v>56</v>
      </c>
      <c r="I353" s="13">
        <f t="shared" si="21"/>
        <v>45391</v>
      </c>
      <c r="J353" s="13">
        <f t="shared" si="22"/>
        <v>45447</v>
      </c>
      <c r="K353" s="13" t="str">
        <f t="shared" si="23"/>
        <v/>
      </c>
    </row>
    <row r="354" spans="1:11" x14ac:dyDescent="0.3">
      <c r="A354" s="1" t="s">
        <v>355</v>
      </c>
      <c r="B354" s="9">
        <v>45447</v>
      </c>
      <c r="C354" s="2">
        <v>1.6274</v>
      </c>
      <c r="D354" s="1" t="s">
        <v>61</v>
      </c>
      <c r="E354" s="9">
        <v>45482</v>
      </c>
      <c r="G354" s="9"/>
      <c r="H354" s="1">
        <f t="shared" si="20"/>
        <v>35</v>
      </c>
      <c r="I354" s="13">
        <f t="shared" si="21"/>
        <v>45447</v>
      </c>
      <c r="J354" s="13">
        <f t="shared" si="22"/>
        <v>45482</v>
      </c>
      <c r="K354" s="13" t="str">
        <f t="shared" si="23"/>
        <v/>
      </c>
    </row>
    <row r="355" spans="1:11" x14ac:dyDescent="0.3">
      <c r="A355" s="1" t="s">
        <v>355</v>
      </c>
      <c r="B355" s="9">
        <v>45391</v>
      </c>
      <c r="C355" s="2">
        <v>1.0811999999999999</v>
      </c>
      <c r="D355" s="1" t="s">
        <v>61</v>
      </c>
      <c r="E355" s="9">
        <v>45447</v>
      </c>
      <c r="H355" s="1">
        <f t="shared" si="20"/>
        <v>56</v>
      </c>
      <c r="I355" s="13">
        <f t="shared" si="21"/>
        <v>45391</v>
      </c>
      <c r="J355" s="13">
        <f t="shared" si="22"/>
        <v>45447</v>
      </c>
      <c r="K355" s="13" t="str">
        <f t="shared" si="23"/>
        <v/>
      </c>
    </row>
    <row r="356" spans="1:11" x14ac:dyDescent="0.3">
      <c r="A356" s="1" t="s">
        <v>355</v>
      </c>
      <c r="B356" s="9">
        <v>45391</v>
      </c>
      <c r="C356" s="2">
        <v>0.80779999999999996</v>
      </c>
      <c r="D356" s="1" t="s">
        <v>243</v>
      </c>
      <c r="H356" s="1" t="str">
        <f t="shared" si="20"/>
        <v/>
      </c>
      <c r="I356" s="13">
        <f t="shared" si="21"/>
        <v>45391</v>
      </c>
      <c r="J356" s="13" t="str">
        <f t="shared" si="22"/>
        <v/>
      </c>
      <c r="K356" s="13" t="str">
        <f t="shared" si="23"/>
        <v/>
      </c>
    </row>
    <row r="357" spans="1:11" x14ac:dyDescent="0.3">
      <c r="A357" s="1" t="s">
        <v>355</v>
      </c>
      <c r="B357" s="9">
        <v>45404</v>
      </c>
      <c r="C357" s="2">
        <v>0.7994</v>
      </c>
      <c r="D357" s="1" t="s">
        <v>61</v>
      </c>
      <c r="E357" s="9">
        <v>45544</v>
      </c>
      <c r="H357" s="1">
        <f t="shared" si="20"/>
        <v>140</v>
      </c>
      <c r="I357" s="13">
        <f t="shared" si="21"/>
        <v>45404</v>
      </c>
      <c r="J357" s="13">
        <f t="shared" si="22"/>
        <v>45544</v>
      </c>
      <c r="K357" s="13" t="str">
        <f t="shared" si="23"/>
        <v/>
      </c>
    </row>
    <row r="358" spans="1:11" x14ac:dyDescent="0.3">
      <c r="A358" s="1" t="s">
        <v>355</v>
      </c>
      <c r="B358" s="9">
        <v>45404</v>
      </c>
      <c r="C358" s="2">
        <v>2.3435000000000001</v>
      </c>
      <c r="D358" s="1" t="s">
        <v>61</v>
      </c>
      <c r="E358" s="9">
        <v>45811</v>
      </c>
      <c r="H358" s="1">
        <f t="shared" si="20"/>
        <v>407</v>
      </c>
      <c r="I358" s="13">
        <f t="shared" si="21"/>
        <v>45404</v>
      </c>
      <c r="J358" s="13">
        <f t="shared" si="22"/>
        <v>45811</v>
      </c>
      <c r="K358" s="13" t="str">
        <f t="shared" si="23"/>
        <v/>
      </c>
    </row>
    <row r="359" spans="1:11" x14ac:dyDescent="0.3">
      <c r="A359" s="1" t="s">
        <v>355</v>
      </c>
      <c r="B359" s="9">
        <v>45468</v>
      </c>
      <c r="C359" s="2">
        <v>3.1230000000000002</v>
      </c>
      <c r="D359" s="1" t="s">
        <v>243</v>
      </c>
      <c r="H359" s="1" t="str">
        <f t="shared" si="20"/>
        <v/>
      </c>
      <c r="I359" s="13">
        <f t="shared" si="21"/>
        <v>45468</v>
      </c>
      <c r="J359" s="13" t="str">
        <f t="shared" si="22"/>
        <v/>
      </c>
      <c r="K359" s="13" t="str">
        <f t="shared" si="23"/>
        <v/>
      </c>
    </row>
    <row r="360" spans="1:11" x14ac:dyDescent="0.3">
      <c r="A360" s="1" t="s">
        <v>355</v>
      </c>
      <c r="B360" s="9">
        <v>45471</v>
      </c>
      <c r="C360" s="2">
        <v>0.75</v>
      </c>
      <c r="D360" s="1" t="s">
        <v>61</v>
      </c>
      <c r="E360" s="9">
        <v>45643</v>
      </c>
      <c r="H360" s="1">
        <f t="shared" si="20"/>
        <v>172</v>
      </c>
      <c r="I360" s="13">
        <f t="shared" si="21"/>
        <v>45471</v>
      </c>
      <c r="J360" s="13">
        <f t="shared" si="22"/>
        <v>45643</v>
      </c>
      <c r="K360" s="13" t="str">
        <f t="shared" si="23"/>
        <v/>
      </c>
    </row>
    <row r="361" spans="1:11" x14ac:dyDescent="0.3">
      <c r="A361" s="1" t="s">
        <v>355</v>
      </c>
      <c r="B361" s="9">
        <v>45678</v>
      </c>
      <c r="C361" s="2">
        <v>2.76</v>
      </c>
      <c r="D361" s="1" t="s">
        <v>61</v>
      </c>
      <c r="E361" s="9">
        <v>45733</v>
      </c>
      <c r="H361" s="1">
        <f t="shared" si="20"/>
        <v>55</v>
      </c>
      <c r="I361" s="13">
        <f t="shared" si="21"/>
        <v>45678</v>
      </c>
      <c r="J361" s="13">
        <f t="shared" si="22"/>
        <v>45733</v>
      </c>
      <c r="K361" s="13" t="str">
        <f t="shared" si="23"/>
        <v/>
      </c>
    </row>
    <row r="362" spans="1:11" x14ac:dyDescent="0.3">
      <c r="A362" s="1" t="s">
        <v>355</v>
      </c>
      <c r="B362" s="9">
        <v>45742</v>
      </c>
      <c r="C362" s="2">
        <v>2.3435000000000001</v>
      </c>
      <c r="D362" s="1" t="s">
        <v>61</v>
      </c>
      <c r="E362" s="9">
        <v>45811</v>
      </c>
      <c r="H362" s="1">
        <f t="shared" si="20"/>
        <v>69</v>
      </c>
      <c r="I362" s="13">
        <f t="shared" si="21"/>
        <v>45742</v>
      </c>
      <c r="J362" s="13">
        <f t="shared" si="22"/>
        <v>45811</v>
      </c>
      <c r="K362" s="13" t="str">
        <f t="shared" si="23"/>
        <v/>
      </c>
    </row>
    <row r="363" spans="1:11" x14ac:dyDescent="0.3">
      <c r="A363" s="1" t="s">
        <v>355</v>
      </c>
      <c r="B363" s="9">
        <v>45783</v>
      </c>
      <c r="C363" s="2">
        <v>2.0922000000000001</v>
      </c>
      <c r="D363" s="1" t="s">
        <v>61</v>
      </c>
      <c r="E363" s="9">
        <v>45873</v>
      </c>
      <c r="H363" s="1">
        <f t="shared" si="20"/>
        <v>90</v>
      </c>
      <c r="I363" s="13">
        <f t="shared" si="21"/>
        <v>45783</v>
      </c>
      <c r="J363" s="13">
        <f t="shared" si="22"/>
        <v>45873</v>
      </c>
      <c r="K363" s="13" t="str">
        <f t="shared" si="23"/>
        <v/>
      </c>
    </row>
    <row r="364" spans="1:11" x14ac:dyDescent="0.3">
      <c r="A364" s="1" t="s">
        <v>355</v>
      </c>
      <c r="B364" s="9">
        <v>45786</v>
      </c>
      <c r="C364" s="2">
        <v>3</v>
      </c>
      <c r="D364" s="1" t="s">
        <v>61</v>
      </c>
      <c r="E364" s="9">
        <v>45818</v>
      </c>
      <c r="H364" s="1">
        <f t="shared" si="20"/>
        <v>32</v>
      </c>
      <c r="I364" s="13">
        <f t="shared" si="21"/>
        <v>45786</v>
      </c>
      <c r="J364" s="13">
        <f t="shared" si="22"/>
        <v>45818</v>
      </c>
      <c r="K364" s="13" t="str">
        <f t="shared" si="23"/>
        <v/>
      </c>
    </row>
    <row r="365" spans="1:11" x14ac:dyDescent="0.3">
      <c r="A365" s="1" t="s">
        <v>355</v>
      </c>
      <c r="B365" s="9">
        <v>45698</v>
      </c>
      <c r="C365" s="2">
        <v>0.14599999999999999</v>
      </c>
      <c r="D365" s="1" t="s">
        <v>243</v>
      </c>
      <c r="H365" s="1" t="str">
        <f t="shared" si="20"/>
        <v/>
      </c>
      <c r="I365" s="13">
        <f t="shared" si="21"/>
        <v>45698</v>
      </c>
      <c r="J365" s="13" t="str">
        <f t="shared" si="22"/>
        <v/>
      </c>
      <c r="K365" s="13" t="str">
        <f t="shared" si="23"/>
        <v/>
      </c>
    </row>
    <row r="366" spans="1:11" x14ac:dyDescent="0.3">
      <c r="A366" s="1" t="s">
        <v>355</v>
      </c>
      <c r="B366" s="9">
        <v>45789</v>
      </c>
      <c r="C366" s="2">
        <v>0.14599999999999999</v>
      </c>
      <c r="D366" s="1" t="s">
        <v>61</v>
      </c>
      <c r="E366" s="9">
        <v>45832</v>
      </c>
      <c r="H366" s="1">
        <f t="shared" si="20"/>
        <v>43</v>
      </c>
      <c r="I366" s="13">
        <f t="shared" si="21"/>
        <v>45789</v>
      </c>
      <c r="J366" s="13">
        <f t="shared" si="22"/>
        <v>45832</v>
      </c>
      <c r="K366" s="13" t="str">
        <f t="shared" si="23"/>
        <v/>
      </c>
    </row>
    <row r="367" spans="1:11" x14ac:dyDescent="0.3">
      <c r="A367" s="1" t="s">
        <v>355</v>
      </c>
      <c r="B367" s="9">
        <v>45789</v>
      </c>
      <c r="C367" s="2">
        <v>0.32550000000000001</v>
      </c>
      <c r="D367" s="1" t="s">
        <v>61</v>
      </c>
      <c r="E367" s="9">
        <v>45832</v>
      </c>
      <c r="H367" s="1">
        <f t="shared" si="20"/>
        <v>43</v>
      </c>
      <c r="I367" s="13">
        <f t="shared" si="21"/>
        <v>45789</v>
      </c>
      <c r="J367" s="13">
        <f t="shared" si="22"/>
        <v>45832</v>
      </c>
      <c r="K367" s="13" t="str">
        <f t="shared" si="23"/>
        <v/>
      </c>
    </row>
    <row r="368" spans="1:11" x14ac:dyDescent="0.3">
      <c r="A368" s="1" t="s">
        <v>355</v>
      </c>
      <c r="B368" s="9">
        <v>45791</v>
      </c>
      <c r="C368" s="2">
        <v>27.247800000000002</v>
      </c>
      <c r="D368" s="1" t="s">
        <v>61</v>
      </c>
      <c r="E368" s="9">
        <v>45852</v>
      </c>
      <c r="H368" s="1">
        <f t="shared" si="20"/>
        <v>61</v>
      </c>
      <c r="I368" s="13">
        <f t="shared" si="21"/>
        <v>45791</v>
      </c>
      <c r="J368" s="13">
        <f t="shared" si="22"/>
        <v>45852</v>
      </c>
      <c r="K368" s="13" t="str">
        <f t="shared" si="23"/>
        <v/>
      </c>
    </row>
    <row r="369" spans="1:11" x14ac:dyDescent="0.3">
      <c r="A369" s="1" t="s">
        <v>355</v>
      </c>
      <c r="B369" s="9">
        <v>45797</v>
      </c>
      <c r="C369" s="2">
        <v>1.3595999999999999</v>
      </c>
      <c r="D369" s="1" t="s">
        <v>61</v>
      </c>
      <c r="E369" s="9">
        <v>45838</v>
      </c>
      <c r="H369" s="1">
        <f t="shared" si="20"/>
        <v>41</v>
      </c>
      <c r="I369" s="13">
        <f t="shared" si="21"/>
        <v>45797</v>
      </c>
      <c r="J369" s="13">
        <f t="shared" si="22"/>
        <v>45838</v>
      </c>
      <c r="K369" s="13" t="str">
        <f t="shared" si="23"/>
        <v/>
      </c>
    </row>
    <row r="370" spans="1:11" x14ac:dyDescent="0.3">
      <c r="A370" s="1" t="s">
        <v>355</v>
      </c>
      <c r="B370" s="9">
        <v>45804</v>
      </c>
      <c r="C370" s="2">
        <v>3.4</v>
      </c>
      <c r="D370" s="1" t="s">
        <v>243</v>
      </c>
      <c r="H370" s="1" t="str">
        <f t="shared" si="20"/>
        <v/>
      </c>
      <c r="I370" s="13">
        <f t="shared" si="21"/>
        <v>45804</v>
      </c>
      <c r="J370" s="13" t="str">
        <f t="shared" si="22"/>
        <v/>
      </c>
      <c r="K370" s="13" t="str">
        <f t="shared" si="23"/>
        <v/>
      </c>
    </row>
    <row r="371" spans="1:11" x14ac:dyDescent="0.3">
      <c r="A371" s="1" t="s">
        <v>355</v>
      </c>
      <c r="B371" s="9">
        <v>45810</v>
      </c>
      <c r="C371" s="2">
        <v>2.1248999999999998</v>
      </c>
      <c r="D371" s="1" t="s">
        <v>243</v>
      </c>
      <c r="H371" s="1" t="str">
        <f t="shared" si="20"/>
        <v/>
      </c>
      <c r="I371" s="13">
        <f t="shared" si="21"/>
        <v>45810</v>
      </c>
      <c r="J371" s="13" t="str">
        <f t="shared" si="22"/>
        <v/>
      </c>
      <c r="K371" s="13" t="str">
        <f t="shared" si="23"/>
        <v/>
      </c>
    </row>
    <row r="372" spans="1:11" x14ac:dyDescent="0.3">
      <c r="A372" s="1" t="s">
        <v>355</v>
      </c>
      <c r="B372" s="9">
        <v>45812</v>
      </c>
      <c r="C372" s="2">
        <v>0.93</v>
      </c>
      <c r="D372" s="1" t="s">
        <v>61</v>
      </c>
      <c r="E372" s="9">
        <v>45852</v>
      </c>
      <c r="H372" s="1">
        <f t="shared" si="20"/>
        <v>40</v>
      </c>
      <c r="I372" s="13">
        <f t="shared" si="21"/>
        <v>45812</v>
      </c>
      <c r="J372" s="13">
        <f t="shared" si="22"/>
        <v>45852</v>
      </c>
      <c r="K372" s="13" t="str">
        <f t="shared" si="23"/>
        <v/>
      </c>
    </row>
    <row r="373" spans="1:11" x14ac:dyDescent="0.3">
      <c r="A373" s="1" t="s">
        <v>355</v>
      </c>
      <c r="B373" s="9">
        <v>45812</v>
      </c>
      <c r="C373" s="2">
        <v>4.62</v>
      </c>
      <c r="D373" s="1" t="s">
        <v>243</v>
      </c>
      <c r="H373" s="1" t="str">
        <f t="shared" si="20"/>
        <v/>
      </c>
      <c r="I373" s="13">
        <f t="shared" si="21"/>
        <v>45812</v>
      </c>
      <c r="J373" s="13" t="str">
        <f t="shared" si="22"/>
        <v/>
      </c>
      <c r="K373" s="13" t="str">
        <f t="shared" si="23"/>
        <v/>
      </c>
    </row>
    <row r="374" spans="1:11" x14ac:dyDescent="0.3">
      <c r="A374" s="1" t="s">
        <v>355</v>
      </c>
      <c r="B374" s="9">
        <v>45812</v>
      </c>
      <c r="C374" s="2">
        <v>5.66</v>
      </c>
      <c r="D374" s="1" t="s">
        <v>243</v>
      </c>
      <c r="H374" s="1" t="str">
        <f t="shared" si="20"/>
        <v/>
      </c>
      <c r="I374" s="13">
        <f t="shared" si="21"/>
        <v>45812</v>
      </c>
      <c r="J374" s="13" t="str">
        <f t="shared" si="22"/>
        <v/>
      </c>
      <c r="K374" s="13" t="str">
        <f t="shared" si="23"/>
        <v/>
      </c>
    </row>
    <row r="375" spans="1:11" x14ac:dyDescent="0.3">
      <c r="A375" s="1" t="s">
        <v>355</v>
      </c>
      <c r="B375" s="9">
        <v>45813</v>
      </c>
      <c r="C375" s="2">
        <v>2.6</v>
      </c>
      <c r="D375" s="1" t="s">
        <v>243</v>
      </c>
      <c r="H375" s="1" t="str">
        <f t="shared" si="20"/>
        <v/>
      </c>
      <c r="I375" s="13">
        <f t="shared" si="21"/>
        <v>45813</v>
      </c>
      <c r="J375" s="13" t="str">
        <f t="shared" si="22"/>
        <v/>
      </c>
      <c r="K375" s="13" t="str">
        <f t="shared" si="23"/>
        <v/>
      </c>
    </row>
    <row r="376" spans="1:11" x14ac:dyDescent="0.3">
      <c r="A376" s="1" t="s">
        <v>355</v>
      </c>
      <c r="B376" s="9">
        <v>45824</v>
      </c>
      <c r="C376" s="2">
        <v>1.67</v>
      </c>
      <c r="D376" s="1" t="s">
        <v>243</v>
      </c>
      <c r="H376" s="1" t="str">
        <f t="shared" si="20"/>
        <v/>
      </c>
      <c r="I376" s="13">
        <f t="shared" si="21"/>
        <v>45824</v>
      </c>
      <c r="J376" s="13" t="str">
        <f t="shared" si="22"/>
        <v/>
      </c>
      <c r="K376" s="13" t="str">
        <f t="shared" si="23"/>
        <v/>
      </c>
    </row>
    <row r="377" spans="1:11" x14ac:dyDescent="0.3">
      <c r="A377" s="1" t="s">
        <v>357</v>
      </c>
      <c r="B377" s="9" t="s">
        <v>358</v>
      </c>
      <c r="C377" s="2">
        <v>3.2103999999999999</v>
      </c>
      <c r="D377" s="1" t="s">
        <v>61</v>
      </c>
      <c r="E377" s="9" t="s">
        <v>359</v>
      </c>
      <c r="H377" s="1">
        <f t="shared" si="20"/>
        <v>86</v>
      </c>
      <c r="I377" s="13">
        <f t="shared" si="21"/>
        <v>45167</v>
      </c>
      <c r="J377" s="13">
        <f t="shared" si="22"/>
        <v>45253</v>
      </c>
      <c r="K377" s="13" t="str">
        <f t="shared" si="23"/>
        <v/>
      </c>
    </row>
    <row r="378" spans="1:11" x14ac:dyDescent="0.3">
      <c r="A378" s="1" t="s">
        <v>357</v>
      </c>
      <c r="B378" s="9" t="s">
        <v>360</v>
      </c>
      <c r="C378" s="2">
        <v>5.0613000000000001</v>
      </c>
      <c r="D378" s="1" t="s">
        <v>61</v>
      </c>
      <c r="E378" s="9" t="s">
        <v>361</v>
      </c>
      <c r="H378" s="1">
        <f t="shared" si="20"/>
        <v>75</v>
      </c>
      <c r="I378" s="13">
        <f t="shared" si="21"/>
        <v>45168</v>
      </c>
      <c r="J378" s="13">
        <f t="shared" si="22"/>
        <v>45243</v>
      </c>
      <c r="K378" s="13" t="str">
        <f t="shared" si="23"/>
        <v/>
      </c>
    </row>
    <row r="379" spans="1:11" x14ac:dyDescent="0.3">
      <c r="A379" s="1" t="s">
        <v>357</v>
      </c>
      <c r="B379" s="9" t="s">
        <v>362</v>
      </c>
      <c r="C379" s="2">
        <v>37.56</v>
      </c>
      <c r="D379" s="1" t="s">
        <v>61</v>
      </c>
      <c r="E379" s="9" t="s">
        <v>267</v>
      </c>
      <c r="H379" s="1">
        <f t="shared" si="20"/>
        <v>711</v>
      </c>
      <c r="I379" s="13">
        <f t="shared" si="21"/>
        <v>45050</v>
      </c>
      <c r="J379" s="13">
        <f t="shared" si="22"/>
        <v>45761</v>
      </c>
      <c r="K379" s="13" t="str">
        <f t="shared" si="23"/>
        <v/>
      </c>
    </row>
    <row r="380" spans="1:11" x14ac:dyDescent="0.3">
      <c r="A380" s="1" t="s">
        <v>357</v>
      </c>
      <c r="B380" s="9" t="s">
        <v>236</v>
      </c>
      <c r="C380" s="2">
        <v>8.92</v>
      </c>
      <c r="D380" s="1" t="s">
        <v>61</v>
      </c>
      <c r="E380" s="9" t="s">
        <v>155</v>
      </c>
      <c r="H380" s="1">
        <f t="shared" si="20"/>
        <v>62</v>
      </c>
      <c r="I380" s="13">
        <f t="shared" si="21"/>
        <v>45559</v>
      </c>
      <c r="J380" s="13">
        <f t="shared" si="22"/>
        <v>45621</v>
      </c>
      <c r="K380" s="13" t="str">
        <f t="shared" si="23"/>
        <v/>
      </c>
    </row>
    <row r="381" spans="1:11" x14ac:dyDescent="0.3">
      <c r="A381" s="1" t="s">
        <v>357</v>
      </c>
      <c r="B381" s="9" t="s">
        <v>117</v>
      </c>
      <c r="C381" s="2">
        <v>1.67</v>
      </c>
      <c r="D381" s="1" t="s">
        <v>61</v>
      </c>
      <c r="E381" s="9" t="s">
        <v>363</v>
      </c>
      <c r="H381" s="1">
        <f t="shared" si="20"/>
        <v>67</v>
      </c>
      <c r="I381" s="13">
        <f t="shared" si="21"/>
        <v>45460</v>
      </c>
      <c r="J381" s="13">
        <f t="shared" si="22"/>
        <v>45527</v>
      </c>
      <c r="K381" s="13" t="str">
        <f t="shared" si="23"/>
        <v/>
      </c>
    </row>
    <row r="382" spans="1:11" x14ac:dyDescent="0.3">
      <c r="A382" s="1" t="s">
        <v>357</v>
      </c>
      <c r="B382" s="9" t="s">
        <v>364</v>
      </c>
      <c r="C382" s="2">
        <v>10.3</v>
      </c>
      <c r="D382" s="1" t="s">
        <v>61</v>
      </c>
      <c r="E382" s="9" t="s">
        <v>272</v>
      </c>
      <c r="H382" s="1">
        <f t="shared" si="20"/>
        <v>82</v>
      </c>
      <c r="I382" s="13">
        <f t="shared" si="21"/>
        <v>45721</v>
      </c>
      <c r="J382" s="13">
        <f t="shared" si="22"/>
        <v>45803</v>
      </c>
      <c r="K382" s="13" t="str">
        <f t="shared" si="23"/>
        <v/>
      </c>
    </row>
    <row r="383" spans="1:11" x14ac:dyDescent="0.3">
      <c r="A383" s="1" t="s">
        <v>357</v>
      </c>
      <c r="B383" s="9" t="s">
        <v>365</v>
      </c>
      <c r="C383" s="2">
        <v>156.19909999999999</v>
      </c>
      <c r="D383" s="1" t="s">
        <v>61</v>
      </c>
      <c r="E383" s="9" t="s">
        <v>272</v>
      </c>
      <c r="H383" s="1">
        <f t="shared" si="20"/>
        <v>45</v>
      </c>
      <c r="I383" s="13">
        <f t="shared" si="21"/>
        <v>45758</v>
      </c>
      <c r="J383" s="13">
        <f t="shared" si="22"/>
        <v>45803</v>
      </c>
      <c r="K383" s="13" t="str">
        <f t="shared" si="23"/>
        <v/>
      </c>
    </row>
    <row r="384" spans="1:11" x14ac:dyDescent="0.3">
      <c r="A384" s="1" t="s">
        <v>357</v>
      </c>
      <c r="B384" s="9" t="s">
        <v>264</v>
      </c>
      <c r="C384" s="2">
        <v>24.26</v>
      </c>
      <c r="D384" s="1" t="s">
        <v>61</v>
      </c>
      <c r="E384" s="9" t="s">
        <v>316</v>
      </c>
      <c r="H384" s="1">
        <f t="shared" si="20"/>
        <v>81</v>
      </c>
      <c r="I384" s="13">
        <f t="shared" si="21"/>
        <v>45750</v>
      </c>
      <c r="J384" s="13">
        <f t="shared" si="22"/>
        <v>45831</v>
      </c>
      <c r="K384" s="13" t="str">
        <f t="shared" si="23"/>
        <v/>
      </c>
    </row>
    <row r="385" spans="1:11" x14ac:dyDescent="0.3">
      <c r="A385" s="1" t="s">
        <v>357</v>
      </c>
      <c r="B385" s="9" t="s">
        <v>201</v>
      </c>
      <c r="C385" s="2">
        <v>47.779600000000002</v>
      </c>
      <c r="D385" s="1" t="s">
        <v>61</v>
      </c>
      <c r="E385" s="9" t="s">
        <v>316</v>
      </c>
      <c r="H385" s="1">
        <f t="shared" si="20"/>
        <v>56</v>
      </c>
      <c r="I385" s="13">
        <f t="shared" si="21"/>
        <v>45775</v>
      </c>
      <c r="J385" s="13">
        <f t="shared" si="22"/>
        <v>45831</v>
      </c>
      <c r="K385" s="13" t="str">
        <f t="shared" si="23"/>
        <v/>
      </c>
    </row>
    <row r="386" spans="1:11" x14ac:dyDescent="0.3">
      <c r="A386" s="1" t="s">
        <v>357</v>
      </c>
      <c r="B386" s="9" t="s">
        <v>310</v>
      </c>
      <c r="C386" s="2">
        <v>60.74</v>
      </c>
      <c r="D386" s="1" t="s">
        <v>61</v>
      </c>
      <c r="E386" s="9" t="s">
        <v>316</v>
      </c>
      <c r="H386" s="1">
        <f t="shared" ref="H386:H449" si="24">IF(AND(LEN(I386)&gt;0,LEN(J386)&gt;0),J386-I386,"")</f>
        <v>69</v>
      </c>
      <c r="I386" s="13">
        <f t="shared" ref="I386:I449" si="25">IF(B386="","",IF(ISNUMBER(B386),B386,DATE(VALUE(RIGHT(TRIM(B386),4)),VALUE(MID(TRIM(B386),4,2)),VALUE(LEFT(TRIM(B386),2)))))</f>
        <v>45762</v>
      </c>
      <c r="J386" s="13">
        <f t="shared" ref="J386:J449" si="26">IF(E386="","",IF(ISNUMBER(E386),E386,DATE(VALUE(RIGHT(TRIM(E386),4)),VALUE(MID(TRIM(E386),4,2)),VALUE(LEFT(TRIM(E386),2)))))</f>
        <v>45831</v>
      </c>
      <c r="K386" s="13" t="str">
        <f t="shared" ref="K386:K449" si="27">IF(F386="","",IF(ISNUMBER(F386),F386,DATE(VALUE(RIGHT(TRIM(F386),4)),VALUE(MID(TRIM(F386),4,2)),VALUE(LEFT(TRIM(F386),2)))))</f>
        <v/>
      </c>
    </row>
    <row r="387" spans="1:11" x14ac:dyDescent="0.3">
      <c r="A387" s="1" t="s">
        <v>357</v>
      </c>
      <c r="B387" s="9" t="s">
        <v>187</v>
      </c>
      <c r="C387" s="2">
        <v>4.8677999999999999</v>
      </c>
      <c r="D387" s="1" t="s">
        <v>243</v>
      </c>
      <c r="H387" s="1" t="str">
        <f t="shared" si="24"/>
        <v/>
      </c>
      <c r="I387" s="13">
        <f t="shared" si="25"/>
        <v>45692</v>
      </c>
      <c r="J387" s="13" t="str">
        <f t="shared" si="26"/>
        <v/>
      </c>
      <c r="K387" s="13" t="str">
        <f t="shared" si="27"/>
        <v/>
      </c>
    </row>
    <row r="388" spans="1:11" x14ac:dyDescent="0.3">
      <c r="A388" s="1" t="s">
        <v>357</v>
      </c>
      <c r="B388" s="9" t="s">
        <v>241</v>
      </c>
      <c r="C388" s="2">
        <v>4.976</v>
      </c>
      <c r="D388" s="1" t="s">
        <v>243</v>
      </c>
      <c r="H388" s="1" t="str">
        <f t="shared" si="24"/>
        <v/>
      </c>
      <c r="I388" s="13">
        <f t="shared" si="25"/>
        <v>45848</v>
      </c>
      <c r="J388" s="13" t="str">
        <f t="shared" si="26"/>
        <v/>
      </c>
      <c r="K388" s="13" t="str">
        <f t="shared" si="27"/>
        <v/>
      </c>
    </row>
    <row r="389" spans="1:11" x14ac:dyDescent="0.3">
      <c r="A389" s="1" t="s">
        <v>357</v>
      </c>
      <c r="B389" s="9" t="s">
        <v>366</v>
      </c>
      <c r="C389" s="2">
        <v>1.47</v>
      </c>
      <c r="D389" s="1" t="s">
        <v>243</v>
      </c>
      <c r="H389" s="1" t="str">
        <f t="shared" si="24"/>
        <v/>
      </c>
      <c r="I389" s="13">
        <f t="shared" si="25"/>
        <v>45868</v>
      </c>
      <c r="J389" s="13" t="str">
        <f t="shared" si="26"/>
        <v/>
      </c>
      <c r="K389" s="13" t="str">
        <f t="shared" si="27"/>
        <v/>
      </c>
    </row>
    <row r="390" spans="1:11" x14ac:dyDescent="0.3">
      <c r="A390" s="1" t="s">
        <v>357</v>
      </c>
      <c r="B390" s="9" t="s">
        <v>354</v>
      </c>
      <c r="C390" s="2">
        <v>9.5399999999999991</v>
      </c>
      <c r="D390" s="1" t="s">
        <v>243</v>
      </c>
      <c r="H390" s="1" t="str">
        <f t="shared" si="24"/>
        <v/>
      </c>
      <c r="I390" s="13">
        <f t="shared" si="25"/>
        <v>45814</v>
      </c>
      <c r="J390" s="13" t="str">
        <f t="shared" si="26"/>
        <v/>
      </c>
      <c r="K390" s="13" t="str">
        <f t="shared" si="27"/>
        <v/>
      </c>
    </row>
    <row r="391" spans="1:11" x14ac:dyDescent="0.3">
      <c r="A391" s="1" t="s">
        <v>367</v>
      </c>
      <c r="B391" s="9" t="s">
        <v>190</v>
      </c>
      <c r="C391" s="2">
        <v>17.845400000000001</v>
      </c>
      <c r="D391" s="1" t="s">
        <v>243</v>
      </c>
      <c r="H391" s="1" t="str">
        <f t="shared" si="24"/>
        <v/>
      </c>
      <c r="I391" s="13">
        <f t="shared" si="25"/>
        <v>45714</v>
      </c>
      <c r="J391" s="13" t="str">
        <f t="shared" si="26"/>
        <v/>
      </c>
      <c r="K391" s="13" t="str">
        <f t="shared" si="27"/>
        <v/>
      </c>
    </row>
    <row r="392" spans="1:11" x14ac:dyDescent="0.3">
      <c r="A392" s="1" t="s">
        <v>367</v>
      </c>
      <c r="B392" s="9" t="s">
        <v>142</v>
      </c>
      <c r="C392" s="2">
        <v>22.5748</v>
      </c>
      <c r="D392" s="1" t="s">
        <v>61</v>
      </c>
      <c r="E392" s="9" t="s">
        <v>368</v>
      </c>
      <c r="H392" s="1">
        <f t="shared" si="24"/>
        <v>111</v>
      </c>
      <c r="I392" s="13">
        <f t="shared" si="25"/>
        <v>45588</v>
      </c>
      <c r="J392" s="13">
        <f t="shared" si="26"/>
        <v>45699</v>
      </c>
      <c r="K392" s="13" t="str">
        <f t="shared" si="27"/>
        <v/>
      </c>
    </row>
    <row r="393" spans="1:11" x14ac:dyDescent="0.3">
      <c r="A393" s="1" t="s">
        <v>367</v>
      </c>
      <c r="B393" s="9" t="s">
        <v>369</v>
      </c>
      <c r="C393" s="2">
        <v>3.1705000000000001</v>
      </c>
      <c r="D393" s="1" t="s">
        <v>61</v>
      </c>
      <c r="E393" s="9" t="s">
        <v>265</v>
      </c>
      <c r="H393" s="1">
        <f t="shared" si="24"/>
        <v>98</v>
      </c>
      <c r="I393" s="13">
        <f t="shared" si="25"/>
        <v>45736</v>
      </c>
      <c r="J393" s="13">
        <f t="shared" si="26"/>
        <v>45834</v>
      </c>
      <c r="K393" s="13" t="str">
        <f t="shared" si="27"/>
        <v/>
      </c>
    </row>
    <row r="394" spans="1:11" x14ac:dyDescent="0.3">
      <c r="A394" s="1" t="s">
        <v>367</v>
      </c>
      <c r="B394" s="9" t="s">
        <v>119</v>
      </c>
      <c r="C394" s="2">
        <v>5.7846000000000002</v>
      </c>
      <c r="D394" s="1" t="s">
        <v>61</v>
      </c>
      <c r="E394" s="9" t="s">
        <v>267</v>
      </c>
      <c r="H394" s="1">
        <f t="shared" si="24"/>
        <v>259</v>
      </c>
      <c r="I394" s="13">
        <f t="shared" si="25"/>
        <v>45502</v>
      </c>
      <c r="J394" s="13">
        <f t="shared" si="26"/>
        <v>45761</v>
      </c>
      <c r="K394" s="13" t="str">
        <f t="shared" si="27"/>
        <v/>
      </c>
    </row>
    <row r="395" spans="1:11" x14ac:dyDescent="0.3">
      <c r="A395" s="1" t="s">
        <v>367</v>
      </c>
      <c r="B395" s="9" t="s">
        <v>165</v>
      </c>
      <c r="C395" s="2">
        <v>11.2639</v>
      </c>
      <c r="D395" s="1" t="s">
        <v>61</v>
      </c>
      <c r="E395" s="9" t="s">
        <v>370</v>
      </c>
      <c r="H395" s="1">
        <f t="shared" si="24"/>
        <v>44</v>
      </c>
      <c r="I395" s="13">
        <f t="shared" si="25"/>
        <v>45573</v>
      </c>
      <c r="J395" s="13">
        <f t="shared" si="26"/>
        <v>45617</v>
      </c>
      <c r="K395" s="13" t="str">
        <f t="shared" si="27"/>
        <v/>
      </c>
    </row>
    <row r="396" spans="1:11" x14ac:dyDescent="0.3">
      <c r="A396" s="1" t="s">
        <v>367</v>
      </c>
      <c r="B396" s="9" t="s">
        <v>168</v>
      </c>
      <c r="C396" s="2">
        <v>11.9702</v>
      </c>
      <c r="D396" s="1" t="s">
        <v>243</v>
      </c>
      <c r="H396" s="1" t="str">
        <f t="shared" si="24"/>
        <v/>
      </c>
      <c r="I396" s="13">
        <f t="shared" si="25"/>
        <v>45705</v>
      </c>
      <c r="J396" s="13" t="str">
        <f t="shared" si="26"/>
        <v/>
      </c>
      <c r="K396" s="13" t="str">
        <f t="shared" si="27"/>
        <v/>
      </c>
    </row>
    <row r="397" spans="1:11" x14ac:dyDescent="0.3">
      <c r="A397" s="1" t="s">
        <v>367</v>
      </c>
      <c r="B397" s="9" t="s">
        <v>316</v>
      </c>
      <c r="C397" s="2">
        <v>23.3001</v>
      </c>
      <c r="D397" s="1" t="s">
        <v>243</v>
      </c>
      <c r="H397" s="1" t="str">
        <f t="shared" si="24"/>
        <v/>
      </c>
      <c r="I397" s="13">
        <f t="shared" si="25"/>
        <v>45831</v>
      </c>
      <c r="J397" s="13" t="str">
        <f t="shared" si="26"/>
        <v/>
      </c>
      <c r="K397" s="13" t="str">
        <f t="shared" si="27"/>
        <v/>
      </c>
    </row>
    <row r="398" spans="1:11" x14ac:dyDescent="0.3">
      <c r="A398" s="1" t="s">
        <v>367</v>
      </c>
      <c r="B398" s="9" t="s">
        <v>354</v>
      </c>
      <c r="C398" s="2">
        <v>94.5</v>
      </c>
      <c r="D398" s="1" t="s">
        <v>61</v>
      </c>
      <c r="E398" s="9" t="s">
        <v>219</v>
      </c>
      <c r="H398" s="1">
        <f t="shared" si="24"/>
        <v>59</v>
      </c>
      <c r="I398" s="13">
        <f t="shared" si="25"/>
        <v>45814</v>
      </c>
      <c r="J398" s="13">
        <f t="shared" si="26"/>
        <v>45873</v>
      </c>
      <c r="K398" s="13" t="str">
        <f t="shared" si="27"/>
        <v/>
      </c>
    </row>
    <row r="399" spans="1:11" x14ac:dyDescent="0.3">
      <c r="A399" s="1" t="s">
        <v>367</v>
      </c>
      <c r="B399" s="9" t="s">
        <v>371</v>
      </c>
      <c r="C399" s="2">
        <v>0.56999999999999995</v>
      </c>
      <c r="D399" s="1" t="s">
        <v>61</v>
      </c>
      <c r="E399" s="9" t="s">
        <v>321</v>
      </c>
      <c r="H399" s="1">
        <f t="shared" si="24"/>
        <v>125</v>
      </c>
      <c r="I399" s="13">
        <f t="shared" si="25"/>
        <v>45317</v>
      </c>
      <c r="J399" s="13">
        <f t="shared" si="26"/>
        <v>45442</v>
      </c>
      <c r="K399" s="13" t="str">
        <f t="shared" si="27"/>
        <v/>
      </c>
    </row>
    <row r="400" spans="1:11" x14ac:dyDescent="0.3">
      <c r="A400" s="1" t="s">
        <v>367</v>
      </c>
      <c r="B400" s="9" t="s">
        <v>372</v>
      </c>
      <c r="C400" s="2">
        <v>20.0793</v>
      </c>
      <c r="D400" s="1" t="s">
        <v>61</v>
      </c>
      <c r="E400" s="9" t="s">
        <v>373</v>
      </c>
      <c r="H400" s="1">
        <f t="shared" si="24"/>
        <v>75</v>
      </c>
      <c r="I400" s="13">
        <f t="shared" si="25"/>
        <v>45400</v>
      </c>
      <c r="J400" s="13">
        <f t="shared" si="26"/>
        <v>45475</v>
      </c>
      <c r="K400" s="13" t="str">
        <f t="shared" si="27"/>
        <v/>
      </c>
    </row>
    <row r="401" spans="1:11" x14ac:dyDescent="0.3">
      <c r="A401" s="1" t="s">
        <v>367</v>
      </c>
      <c r="B401" s="9" t="s">
        <v>193</v>
      </c>
      <c r="C401" s="2">
        <v>6.9962999999999997</v>
      </c>
      <c r="D401" s="1" t="s">
        <v>243</v>
      </c>
      <c r="H401" s="1" t="str">
        <f t="shared" si="24"/>
        <v/>
      </c>
      <c r="I401" s="13">
        <f t="shared" si="25"/>
        <v>45810</v>
      </c>
      <c r="J401" s="13" t="str">
        <f t="shared" si="26"/>
        <v/>
      </c>
      <c r="K401" s="13" t="str">
        <f t="shared" si="27"/>
        <v/>
      </c>
    </row>
    <row r="402" spans="1:11" x14ac:dyDescent="0.3">
      <c r="A402" s="1" t="s">
        <v>367</v>
      </c>
      <c r="B402" s="9" t="s">
        <v>374</v>
      </c>
      <c r="C402" s="2">
        <v>16.066299999999998</v>
      </c>
      <c r="D402" s="1" t="s">
        <v>61</v>
      </c>
      <c r="E402" s="9" t="s">
        <v>268</v>
      </c>
      <c r="H402" s="1">
        <f t="shared" si="24"/>
        <v>108</v>
      </c>
      <c r="I402" s="13">
        <f t="shared" si="25"/>
        <v>45737</v>
      </c>
      <c r="J402" s="13">
        <f t="shared" si="26"/>
        <v>45845</v>
      </c>
      <c r="K402" s="13" t="str">
        <f t="shared" si="27"/>
        <v/>
      </c>
    </row>
    <row r="403" spans="1:11" x14ac:dyDescent="0.3">
      <c r="A403" s="1" t="s">
        <v>367</v>
      </c>
      <c r="B403" s="9" t="s">
        <v>375</v>
      </c>
      <c r="C403" s="2">
        <v>12.8645</v>
      </c>
      <c r="D403" s="1" t="s">
        <v>243</v>
      </c>
      <c r="H403" s="1" t="str">
        <f t="shared" si="24"/>
        <v/>
      </c>
      <c r="I403" s="13">
        <f t="shared" si="25"/>
        <v>45751</v>
      </c>
      <c r="J403" s="13" t="str">
        <f t="shared" si="26"/>
        <v/>
      </c>
      <c r="K403" s="13" t="str">
        <f t="shared" si="27"/>
        <v/>
      </c>
    </row>
    <row r="404" spans="1:11" x14ac:dyDescent="0.3">
      <c r="A404" s="1" t="s">
        <v>367</v>
      </c>
      <c r="B404" s="9" t="s">
        <v>376</v>
      </c>
      <c r="C404" s="2">
        <v>7.69</v>
      </c>
      <c r="D404" s="1" t="s">
        <v>61</v>
      </c>
      <c r="E404" s="9" t="s">
        <v>377</v>
      </c>
      <c r="H404" s="1">
        <f t="shared" si="24"/>
        <v>469</v>
      </c>
      <c r="I404" s="13">
        <f t="shared" si="25"/>
        <v>45393</v>
      </c>
      <c r="J404" s="13">
        <f t="shared" si="26"/>
        <v>45862</v>
      </c>
      <c r="K404" s="13" t="str">
        <f t="shared" si="27"/>
        <v/>
      </c>
    </row>
    <row r="405" spans="1:11" x14ac:dyDescent="0.3">
      <c r="A405" s="1" t="s">
        <v>367</v>
      </c>
      <c r="B405" s="9" t="s">
        <v>378</v>
      </c>
      <c r="C405" s="2">
        <v>24.24</v>
      </c>
      <c r="D405" s="1" t="s">
        <v>243</v>
      </c>
      <c r="H405" s="1" t="str">
        <f t="shared" si="24"/>
        <v/>
      </c>
      <c r="I405" s="13">
        <f t="shared" si="25"/>
        <v>45798</v>
      </c>
      <c r="J405" s="13" t="str">
        <f t="shared" si="26"/>
        <v/>
      </c>
      <c r="K405" s="13" t="str">
        <f t="shared" si="27"/>
        <v/>
      </c>
    </row>
    <row r="406" spans="1:11" x14ac:dyDescent="0.3">
      <c r="A406" s="1" t="s">
        <v>367</v>
      </c>
      <c r="B406" s="9" t="s">
        <v>353</v>
      </c>
      <c r="C406" s="2">
        <v>14.2507</v>
      </c>
      <c r="D406" s="1" t="s">
        <v>243</v>
      </c>
      <c r="H406" s="1" t="str">
        <f t="shared" si="24"/>
        <v/>
      </c>
      <c r="I406" s="13">
        <f t="shared" si="25"/>
        <v>45800</v>
      </c>
      <c r="J406" s="13" t="str">
        <f t="shared" si="26"/>
        <v/>
      </c>
      <c r="K406" s="13" t="str">
        <f t="shared" si="27"/>
        <v/>
      </c>
    </row>
    <row r="407" spans="1:11" x14ac:dyDescent="0.3">
      <c r="A407" s="1" t="s">
        <v>367</v>
      </c>
      <c r="B407" s="9" t="s">
        <v>379</v>
      </c>
      <c r="C407" s="2">
        <v>13.8451</v>
      </c>
      <c r="D407" s="1" t="s">
        <v>243</v>
      </c>
      <c r="H407" s="1" t="str">
        <f t="shared" si="24"/>
        <v/>
      </c>
      <c r="I407" s="13">
        <f t="shared" si="25"/>
        <v>45840</v>
      </c>
      <c r="J407" s="13" t="str">
        <f t="shared" si="26"/>
        <v/>
      </c>
      <c r="K407" s="13" t="str">
        <f t="shared" si="27"/>
        <v/>
      </c>
    </row>
    <row r="408" spans="1:11" x14ac:dyDescent="0.3">
      <c r="A408" s="1" t="s">
        <v>367</v>
      </c>
      <c r="B408" s="9" t="s">
        <v>380</v>
      </c>
      <c r="C408" s="2">
        <v>3.9502000000000002</v>
      </c>
      <c r="D408" s="1" t="s">
        <v>61</v>
      </c>
      <c r="E408" s="9" t="s">
        <v>205</v>
      </c>
      <c r="H408" s="1">
        <f t="shared" si="24"/>
        <v>64</v>
      </c>
      <c r="I408" s="13">
        <f t="shared" si="25"/>
        <v>45678</v>
      </c>
      <c r="J408" s="13">
        <f t="shared" si="26"/>
        <v>45742</v>
      </c>
      <c r="K408" s="13" t="str">
        <f t="shared" si="27"/>
        <v/>
      </c>
    </row>
    <row r="409" spans="1:11" x14ac:dyDescent="0.3">
      <c r="A409" s="1" t="s">
        <v>381</v>
      </c>
      <c r="B409" s="9" t="s">
        <v>382</v>
      </c>
      <c r="C409" s="2">
        <v>1.95</v>
      </c>
      <c r="D409" s="1" t="s">
        <v>61</v>
      </c>
      <c r="E409" s="9" t="s">
        <v>383</v>
      </c>
      <c r="H409" s="1">
        <f t="shared" si="24"/>
        <v>85</v>
      </c>
      <c r="I409" s="13">
        <f t="shared" si="25"/>
        <v>45064</v>
      </c>
      <c r="J409" s="13">
        <f t="shared" si="26"/>
        <v>45149</v>
      </c>
      <c r="K409" s="13" t="str">
        <f t="shared" si="27"/>
        <v/>
      </c>
    </row>
    <row r="410" spans="1:11" x14ac:dyDescent="0.3">
      <c r="A410" s="1" t="s">
        <v>381</v>
      </c>
      <c r="B410" s="9" t="s">
        <v>384</v>
      </c>
      <c r="C410" s="2">
        <v>0.56000000000000005</v>
      </c>
      <c r="D410" s="1" t="s">
        <v>61</v>
      </c>
      <c r="E410" s="9" t="s">
        <v>78</v>
      </c>
      <c r="H410" s="1">
        <f t="shared" si="24"/>
        <v>82</v>
      </c>
      <c r="I410" s="13">
        <f t="shared" si="25"/>
        <v>45028</v>
      </c>
      <c r="J410" s="13">
        <f t="shared" si="26"/>
        <v>45110</v>
      </c>
      <c r="K410" s="13" t="str">
        <f t="shared" si="27"/>
        <v/>
      </c>
    </row>
    <row r="411" spans="1:11" x14ac:dyDescent="0.3">
      <c r="A411" s="1" t="s">
        <v>381</v>
      </c>
      <c r="B411" s="9" t="s">
        <v>385</v>
      </c>
      <c r="C411" s="2">
        <v>12.42</v>
      </c>
      <c r="D411" s="1" t="s">
        <v>61</v>
      </c>
      <c r="E411" s="9" t="s">
        <v>386</v>
      </c>
      <c r="H411" s="1">
        <f t="shared" si="24"/>
        <v>101</v>
      </c>
      <c r="I411" s="13">
        <f t="shared" si="25"/>
        <v>45097</v>
      </c>
      <c r="J411" s="13">
        <f t="shared" si="26"/>
        <v>45198</v>
      </c>
      <c r="K411" s="13" t="str">
        <f t="shared" si="27"/>
        <v/>
      </c>
    </row>
    <row r="412" spans="1:11" x14ac:dyDescent="0.3">
      <c r="A412" s="1" t="s">
        <v>381</v>
      </c>
      <c r="B412" s="9" t="s">
        <v>301</v>
      </c>
      <c r="C412" s="2">
        <v>15</v>
      </c>
      <c r="D412" s="1" t="s">
        <v>223</v>
      </c>
      <c r="F412" s="9" t="s">
        <v>339</v>
      </c>
      <c r="G412" s="1" t="s">
        <v>387</v>
      </c>
      <c r="H412" s="1" t="str">
        <f t="shared" si="24"/>
        <v/>
      </c>
      <c r="I412" s="13">
        <f t="shared" si="25"/>
        <v>45422</v>
      </c>
      <c r="J412" s="13" t="str">
        <f t="shared" si="26"/>
        <v/>
      </c>
      <c r="K412" s="13">
        <f t="shared" si="27"/>
        <v>45495</v>
      </c>
    </row>
    <row r="413" spans="1:11" x14ac:dyDescent="0.3">
      <c r="A413" s="1" t="s">
        <v>381</v>
      </c>
      <c r="B413" s="9" t="s">
        <v>149</v>
      </c>
      <c r="C413" s="2">
        <v>1.72</v>
      </c>
      <c r="D413" s="1" t="s">
        <v>61</v>
      </c>
      <c r="E413" s="9" t="s">
        <v>388</v>
      </c>
      <c r="H413" s="1">
        <f t="shared" si="24"/>
        <v>113</v>
      </c>
      <c r="I413" s="13">
        <f t="shared" si="25"/>
        <v>45610</v>
      </c>
      <c r="J413" s="13">
        <f t="shared" si="26"/>
        <v>45723</v>
      </c>
      <c r="K413" s="13" t="str">
        <f t="shared" si="27"/>
        <v/>
      </c>
    </row>
    <row r="414" spans="1:11" x14ac:dyDescent="0.3">
      <c r="A414" s="1" t="s">
        <v>381</v>
      </c>
      <c r="B414" s="9" t="s">
        <v>389</v>
      </c>
      <c r="C414" s="2">
        <v>21.81</v>
      </c>
      <c r="D414" s="1" t="s">
        <v>61</v>
      </c>
      <c r="E414" s="9" t="s">
        <v>390</v>
      </c>
      <c r="H414" s="1">
        <f t="shared" si="24"/>
        <v>149</v>
      </c>
      <c r="I414" s="13">
        <f t="shared" si="25"/>
        <v>45581</v>
      </c>
      <c r="J414" s="13">
        <f t="shared" si="26"/>
        <v>45730</v>
      </c>
      <c r="K414" s="13" t="str">
        <f t="shared" si="27"/>
        <v/>
      </c>
    </row>
    <row r="415" spans="1:11" x14ac:dyDescent="0.3">
      <c r="A415" s="1" t="s">
        <v>381</v>
      </c>
      <c r="B415" s="9" t="s">
        <v>238</v>
      </c>
      <c r="C415" s="2">
        <v>25</v>
      </c>
      <c r="D415" s="1" t="s">
        <v>61</v>
      </c>
      <c r="E415" s="9" t="s">
        <v>309</v>
      </c>
      <c r="H415" s="1">
        <f t="shared" si="24"/>
        <v>140</v>
      </c>
      <c r="I415" s="13">
        <f t="shared" si="25"/>
        <v>45629</v>
      </c>
      <c r="J415" s="13">
        <f t="shared" si="26"/>
        <v>45769</v>
      </c>
      <c r="K415" s="13" t="str">
        <f t="shared" si="27"/>
        <v/>
      </c>
    </row>
    <row r="416" spans="1:11" x14ac:dyDescent="0.3">
      <c r="A416" s="1" t="s">
        <v>381</v>
      </c>
      <c r="B416" s="9" t="s">
        <v>238</v>
      </c>
      <c r="C416" s="2">
        <v>17.13</v>
      </c>
      <c r="D416" s="1" t="s">
        <v>61</v>
      </c>
      <c r="E416" s="9" t="s">
        <v>309</v>
      </c>
      <c r="H416" s="1">
        <f t="shared" si="24"/>
        <v>140</v>
      </c>
      <c r="I416" s="13">
        <f t="shared" si="25"/>
        <v>45629</v>
      </c>
      <c r="J416" s="13">
        <f t="shared" si="26"/>
        <v>45769</v>
      </c>
      <c r="K416" s="13" t="str">
        <f t="shared" si="27"/>
        <v/>
      </c>
    </row>
    <row r="417" spans="1:11" x14ac:dyDescent="0.3">
      <c r="A417" s="1" t="s">
        <v>381</v>
      </c>
      <c r="B417" s="9" t="s">
        <v>238</v>
      </c>
      <c r="C417" s="2">
        <v>12.31</v>
      </c>
      <c r="D417" s="1" t="s">
        <v>61</v>
      </c>
      <c r="E417" s="9" t="s">
        <v>309</v>
      </c>
      <c r="H417" s="1">
        <f t="shared" si="24"/>
        <v>140</v>
      </c>
      <c r="I417" s="13">
        <f t="shared" si="25"/>
        <v>45629</v>
      </c>
      <c r="J417" s="13">
        <f t="shared" si="26"/>
        <v>45769</v>
      </c>
      <c r="K417" s="13" t="str">
        <f t="shared" si="27"/>
        <v/>
      </c>
    </row>
    <row r="418" spans="1:11" x14ac:dyDescent="0.3">
      <c r="A418" s="1" t="s">
        <v>381</v>
      </c>
      <c r="B418" s="9" t="s">
        <v>238</v>
      </c>
      <c r="C418" s="2">
        <v>16.3</v>
      </c>
      <c r="D418" s="1" t="s">
        <v>61</v>
      </c>
      <c r="E418" s="9" t="s">
        <v>180</v>
      </c>
      <c r="H418" s="1">
        <f t="shared" si="24"/>
        <v>141</v>
      </c>
      <c r="I418" s="13">
        <f t="shared" si="25"/>
        <v>45629</v>
      </c>
      <c r="J418" s="13">
        <f t="shared" si="26"/>
        <v>45770</v>
      </c>
      <c r="K418" s="13" t="str">
        <f t="shared" si="27"/>
        <v/>
      </c>
    </row>
    <row r="419" spans="1:11" x14ac:dyDescent="0.3">
      <c r="A419" s="1" t="s">
        <v>381</v>
      </c>
      <c r="B419" s="9" t="s">
        <v>238</v>
      </c>
      <c r="C419" s="2">
        <v>9.49</v>
      </c>
      <c r="D419" s="1" t="s">
        <v>61</v>
      </c>
      <c r="E419" s="9" t="s">
        <v>186</v>
      </c>
      <c r="H419" s="1">
        <f t="shared" si="24"/>
        <v>167</v>
      </c>
      <c r="I419" s="13">
        <f t="shared" si="25"/>
        <v>45629</v>
      </c>
      <c r="J419" s="13">
        <f t="shared" si="26"/>
        <v>45796</v>
      </c>
      <c r="K419" s="13" t="str">
        <f t="shared" si="27"/>
        <v/>
      </c>
    </row>
    <row r="420" spans="1:11" x14ac:dyDescent="0.3">
      <c r="A420" s="1" t="s">
        <v>381</v>
      </c>
      <c r="B420" s="9" t="s">
        <v>391</v>
      </c>
      <c r="C420" s="2">
        <v>15.2</v>
      </c>
      <c r="D420" s="1" t="s">
        <v>61</v>
      </c>
      <c r="E420" s="9" t="s">
        <v>311</v>
      </c>
      <c r="H420" s="1">
        <f t="shared" si="24"/>
        <v>133</v>
      </c>
      <c r="I420" s="13">
        <f t="shared" si="25"/>
        <v>45575</v>
      </c>
      <c r="J420" s="13">
        <f t="shared" si="26"/>
        <v>45708</v>
      </c>
      <c r="K420" s="13" t="str">
        <f t="shared" si="27"/>
        <v/>
      </c>
    </row>
    <row r="421" spans="1:11" x14ac:dyDescent="0.3">
      <c r="A421" s="1" t="s">
        <v>381</v>
      </c>
      <c r="B421" s="9" t="s">
        <v>125</v>
      </c>
      <c r="C421" s="2">
        <v>55</v>
      </c>
      <c r="D421" s="1" t="s">
        <v>61</v>
      </c>
      <c r="E421" s="9" t="s">
        <v>330</v>
      </c>
      <c r="H421" s="1">
        <f t="shared" si="24"/>
        <v>125</v>
      </c>
      <c r="I421" s="13">
        <f t="shared" si="25"/>
        <v>45510</v>
      </c>
      <c r="J421" s="13">
        <f t="shared" si="26"/>
        <v>45635</v>
      </c>
      <c r="K421" s="13" t="str">
        <f t="shared" si="27"/>
        <v/>
      </c>
    </row>
    <row r="422" spans="1:11" x14ac:dyDescent="0.3">
      <c r="A422" s="1" t="s">
        <v>381</v>
      </c>
      <c r="B422" s="9" t="s">
        <v>392</v>
      </c>
      <c r="C422" s="2">
        <v>40.42</v>
      </c>
      <c r="D422" s="1" t="s">
        <v>61</v>
      </c>
      <c r="E422" s="9" t="s">
        <v>253</v>
      </c>
      <c r="H422" s="1">
        <f t="shared" si="24"/>
        <v>77</v>
      </c>
      <c r="I422" s="13">
        <f t="shared" si="25"/>
        <v>45474</v>
      </c>
      <c r="J422" s="13">
        <f t="shared" si="26"/>
        <v>45551</v>
      </c>
      <c r="K422" s="13" t="str">
        <f t="shared" si="27"/>
        <v/>
      </c>
    </row>
    <row r="423" spans="1:11" x14ac:dyDescent="0.3">
      <c r="A423" s="1" t="s">
        <v>381</v>
      </c>
      <c r="B423" s="9" t="s">
        <v>283</v>
      </c>
      <c r="C423" s="2">
        <v>1.53</v>
      </c>
      <c r="D423" s="1" t="s">
        <v>61</v>
      </c>
      <c r="E423" s="9" t="s">
        <v>393</v>
      </c>
      <c r="H423" s="1">
        <f t="shared" si="24"/>
        <v>151</v>
      </c>
      <c r="I423" s="13">
        <f t="shared" si="25"/>
        <v>45481</v>
      </c>
      <c r="J423" s="13">
        <f t="shared" si="26"/>
        <v>45632</v>
      </c>
      <c r="K423" s="13" t="str">
        <f t="shared" si="27"/>
        <v/>
      </c>
    </row>
    <row r="424" spans="1:11" x14ac:dyDescent="0.3">
      <c r="A424" s="1" t="s">
        <v>381</v>
      </c>
      <c r="B424" s="9" t="s">
        <v>320</v>
      </c>
      <c r="C424" s="2">
        <v>8.89</v>
      </c>
      <c r="D424" s="1" t="s">
        <v>61</v>
      </c>
      <c r="E424" s="9" t="s">
        <v>127</v>
      </c>
      <c r="H424" s="1">
        <f t="shared" si="24"/>
        <v>89</v>
      </c>
      <c r="I424" s="13">
        <f t="shared" si="25"/>
        <v>45434</v>
      </c>
      <c r="J424" s="13">
        <f t="shared" si="26"/>
        <v>45523</v>
      </c>
      <c r="K424" s="13" t="str">
        <f t="shared" si="27"/>
        <v/>
      </c>
    </row>
    <row r="425" spans="1:11" x14ac:dyDescent="0.3">
      <c r="A425" s="1" t="s">
        <v>381</v>
      </c>
      <c r="B425" s="9" t="s">
        <v>320</v>
      </c>
      <c r="C425" s="2">
        <v>2.02</v>
      </c>
      <c r="D425" s="1" t="s">
        <v>61</v>
      </c>
      <c r="E425" s="9" t="s">
        <v>152</v>
      </c>
      <c r="H425" s="1">
        <f t="shared" si="24"/>
        <v>180</v>
      </c>
      <c r="I425" s="13">
        <f t="shared" si="25"/>
        <v>45434</v>
      </c>
      <c r="J425" s="13">
        <f t="shared" si="26"/>
        <v>45614</v>
      </c>
      <c r="K425" s="13" t="str">
        <f t="shared" si="27"/>
        <v/>
      </c>
    </row>
    <row r="426" spans="1:11" x14ac:dyDescent="0.3">
      <c r="A426" s="1" t="s">
        <v>381</v>
      </c>
      <c r="B426" s="9" t="s">
        <v>111</v>
      </c>
      <c r="C426" s="2">
        <v>10</v>
      </c>
      <c r="D426" s="1" t="s">
        <v>61</v>
      </c>
      <c r="E426" s="9" t="s">
        <v>394</v>
      </c>
      <c r="H426" s="1">
        <f t="shared" si="24"/>
        <v>35</v>
      </c>
      <c r="I426" s="13">
        <f t="shared" si="25"/>
        <v>45411</v>
      </c>
      <c r="J426" s="13">
        <f t="shared" si="26"/>
        <v>45446</v>
      </c>
      <c r="K426" s="13" t="str">
        <f t="shared" si="27"/>
        <v/>
      </c>
    </row>
    <row r="427" spans="1:11" x14ac:dyDescent="0.3">
      <c r="A427" s="1" t="s">
        <v>381</v>
      </c>
      <c r="B427" s="9" t="s">
        <v>265</v>
      </c>
      <c r="C427" s="2">
        <v>5.59</v>
      </c>
      <c r="D427" s="1" t="s">
        <v>243</v>
      </c>
      <c r="H427" s="1" t="str">
        <f t="shared" si="24"/>
        <v/>
      </c>
      <c r="I427" s="13">
        <f t="shared" si="25"/>
        <v>45834</v>
      </c>
      <c r="J427" s="13" t="str">
        <f t="shared" si="26"/>
        <v/>
      </c>
      <c r="K427" s="13" t="str">
        <f t="shared" si="27"/>
        <v/>
      </c>
    </row>
    <row r="428" spans="1:11" x14ac:dyDescent="0.3">
      <c r="A428" s="1" t="s">
        <v>381</v>
      </c>
      <c r="B428" s="9" t="s">
        <v>395</v>
      </c>
      <c r="C428" s="2">
        <v>5.56</v>
      </c>
      <c r="D428" s="1" t="s">
        <v>243</v>
      </c>
      <c r="H428" s="1" t="str">
        <f t="shared" si="24"/>
        <v/>
      </c>
      <c r="I428" s="13">
        <f t="shared" si="25"/>
        <v>45847</v>
      </c>
      <c r="J428" s="13" t="str">
        <f t="shared" si="26"/>
        <v/>
      </c>
      <c r="K428" s="13" t="str">
        <f t="shared" si="27"/>
        <v/>
      </c>
    </row>
    <row r="429" spans="1:11" x14ac:dyDescent="0.3">
      <c r="A429" s="1" t="s">
        <v>396</v>
      </c>
      <c r="B429" s="9" t="s">
        <v>397</v>
      </c>
      <c r="C429" s="2">
        <v>13.855</v>
      </c>
      <c r="D429" s="1" t="s">
        <v>61</v>
      </c>
      <c r="E429" s="9" t="s">
        <v>73</v>
      </c>
      <c r="H429" s="1">
        <f t="shared" si="24"/>
        <v>138</v>
      </c>
      <c r="I429" s="13">
        <f t="shared" si="25"/>
        <v>44916</v>
      </c>
      <c r="J429" s="13">
        <f t="shared" si="26"/>
        <v>45054</v>
      </c>
      <c r="K429" s="13" t="str">
        <f t="shared" si="27"/>
        <v/>
      </c>
    </row>
    <row r="430" spans="1:11" x14ac:dyDescent="0.3">
      <c r="A430" s="1" t="s">
        <v>396</v>
      </c>
      <c r="B430" s="9" t="s">
        <v>398</v>
      </c>
      <c r="C430" s="2">
        <v>5.38</v>
      </c>
      <c r="D430" s="1" t="s">
        <v>61</v>
      </c>
      <c r="E430" s="9" t="s">
        <v>69</v>
      </c>
      <c r="H430" s="1">
        <f t="shared" si="24"/>
        <v>67</v>
      </c>
      <c r="I430" s="13">
        <f t="shared" si="25"/>
        <v>44967</v>
      </c>
      <c r="J430" s="13">
        <f t="shared" si="26"/>
        <v>45034</v>
      </c>
      <c r="K430" s="13" t="str">
        <f t="shared" si="27"/>
        <v/>
      </c>
    </row>
    <row r="431" spans="1:11" x14ac:dyDescent="0.3">
      <c r="A431" s="1" t="s">
        <v>396</v>
      </c>
      <c r="B431" s="9" t="s">
        <v>399</v>
      </c>
      <c r="C431" s="2">
        <v>5.875</v>
      </c>
      <c r="D431" s="1" t="s">
        <v>61</v>
      </c>
      <c r="E431" s="9" t="s">
        <v>76</v>
      </c>
      <c r="H431" s="1">
        <f t="shared" si="24"/>
        <v>73</v>
      </c>
      <c r="I431" s="13">
        <f t="shared" si="25"/>
        <v>45023</v>
      </c>
      <c r="J431" s="13">
        <f t="shared" si="26"/>
        <v>45096</v>
      </c>
      <c r="K431" s="13" t="str">
        <f t="shared" si="27"/>
        <v/>
      </c>
    </row>
    <row r="432" spans="1:11" x14ac:dyDescent="0.3">
      <c r="A432" s="1" t="s">
        <v>396</v>
      </c>
      <c r="B432" s="9" t="s">
        <v>399</v>
      </c>
      <c r="C432" s="2">
        <v>5.875</v>
      </c>
      <c r="D432" s="1" t="s">
        <v>61</v>
      </c>
      <c r="E432" s="9" t="s">
        <v>76</v>
      </c>
      <c r="H432" s="1">
        <f t="shared" si="24"/>
        <v>73</v>
      </c>
      <c r="I432" s="13">
        <f t="shared" si="25"/>
        <v>45023</v>
      </c>
      <c r="J432" s="13">
        <f t="shared" si="26"/>
        <v>45096</v>
      </c>
      <c r="K432" s="13" t="str">
        <f t="shared" si="27"/>
        <v/>
      </c>
    </row>
    <row r="433" spans="1:11" x14ac:dyDescent="0.3">
      <c r="A433" s="1" t="s">
        <v>396</v>
      </c>
      <c r="B433" s="9" t="s">
        <v>293</v>
      </c>
      <c r="C433" s="2">
        <v>1.5</v>
      </c>
      <c r="D433" s="1" t="s">
        <v>61</v>
      </c>
      <c r="E433" s="9" t="s">
        <v>81</v>
      </c>
      <c r="H433" s="1">
        <f t="shared" si="24"/>
        <v>77</v>
      </c>
      <c r="I433" s="13">
        <f t="shared" si="25"/>
        <v>45027</v>
      </c>
      <c r="J433" s="13">
        <f t="shared" si="26"/>
        <v>45104</v>
      </c>
      <c r="K433" s="13" t="str">
        <f t="shared" si="27"/>
        <v/>
      </c>
    </row>
    <row r="434" spans="1:11" x14ac:dyDescent="0.3">
      <c r="A434" s="1" t="s">
        <v>396</v>
      </c>
      <c r="B434" s="9" t="s">
        <v>400</v>
      </c>
      <c r="C434" s="2">
        <v>0.85</v>
      </c>
      <c r="D434" s="1" t="s">
        <v>61</v>
      </c>
      <c r="E434" s="9" t="s">
        <v>255</v>
      </c>
      <c r="H434" s="1">
        <f t="shared" si="24"/>
        <v>63</v>
      </c>
      <c r="I434" s="13">
        <f t="shared" si="25"/>
        <v>45106</v>
      </c>
      <c r="J434" s="13">
        <f t="shared" si="26"/>
        <v>45169</v>
      </c>
      <c r="K434" s="13" t="str">
        <f t="shared" si="27"/>
        <v/>
      </c>
    </row>
    <row r="435" spans="1:11" x14ac:dyDescent="0.3">
      <c r="A435" s="1" t="s">
        <v>396</v>
      </c>
      <c r="B435" s="9" t="s">
        <v>401</v>
      </c>
      <c r="C435" s="2">
        <v>2</v>
      </c>
      <c r="D435" s="1" t="s">
        <v>61</v>
      </c>
      <c r="E435" s="9" t="s">
        <v>90</v>
      </c>
      <c r="H435" s="1">
        <f t="shared" si="24"/>
        <v>77</v>
      </c>
      <c r="I435" s="13">
        <f t="shared" si="25"/>
        <v>45111</v>
      </c>
      <c r="J435" s="13">
        <f t="shared" si="26"/>
        <v>45188</v>
      </c>
      <c r="K435" s="13" t="str">
        <f t="shared" si="27"/>
        <v/>
      </c>
    </row>
    <row r="436" spans="1:11" x14ac:dyDescent="0.3">
      <c r="A436" s="1" t="s">
        <v>396</v>
      </c>
      <c r="B436" s="9" t="s">
        <v>402</v>
      </c>
      <c r="C436" s="2">
        <v>1</v>
      </c>
      <c r="D436" s="1" t="s">
        <v>61</v>
      </c>
      <c r="E436" s="9" t="s">
        <v>403</v>
      </c>
      <c r="H436" s="1">
        <f t="shared" si="24"/>
        <v>94</v>
      </c>
      <c r="I436" s="13">
        <f t="shared" si="25"/>
        <v>45128</v>
      </c>
      <c r="J436" s="13">
        <f t="shared" si="26"/>
        <v>45222</v>
      </c>
      <c r="K436" s="13" t="str">
        <f t="shared" si="27"/>
        <v/>
      </c>
    </row>
    <row r="437" spans="1:11" x14ac:dyDescent="0.3">
      <c r="A437" s="1" t="s">
        <v>396</v>
      </c>
      <c r="B437" s="9" t="s">
        <v>404</v>
      </c>
      <c r="C437" s="2">
        <v>2.19</v>
      </c>
      <c r="D437" s="1" t="s">
        <v>61</v>
      </c>
      <c r="E437" s="9" t="s">
        <v>405</v>
      </c>
      <c r="H437" s="1">
        <f t="shared" si="24"/>
        <v>176</v>
      </c>
      <c r="I437" s="13">
        <f t="shared" si="25"/>
        <v>45169</v>
      </c>
      <c r="J437" s="13">
        <f t="shared" si="26"/>
        <v>45345</v>
      </c>
      <c r="K437" s="13" t="str">
        <f t="shared" si="27"/>
        <v/>
      </c>
    </row>
    <row r="438" spans="1:11" x14ac:dyDescent="0.3">
      <c r="A438" s="1" t="s">
        <v>396</v>
      </c>
      <c r="B438" s="9" t="s">
        <v>406</v>
      </c>
      <c r="C438" s="2">
        <v>3.91</v>
      </c>
      <c r="D438" s="1" t="s">
        <v>61</v>
      </c>
      <c r="E438" s="9" t="s">
        <v>97</v>
      </c>
      <c r="H438" s="1">
        <f t="shared" si="24"/>
        <v>132</v>
      </c>
      <c r="I438" s="13">
        <f t="shared" si="25"/>
        <v>45174</v>
      </c>
      <c r="J438" s="13">
        <f t="shared" si="26"/>
        <v>45306</v>
      </c>
      <c r="K438" s="13" t="str">
        <f t="shared" si="27"/>
        <v/>
      </c>
    </row>
    <row r="439" spans="1:11" x14ac:dyDescent="0.3">
      <c r="A439" s="1" t="s">
        <v>396</v>
      </c>
      <c r="B439" s="9" t="s">
        <v>407</v>
      </c>
      <c r="C439" s="2">
        <v>2.25</v>
      </c>
      <c r="D439" s="1" t="s">
        <v>61</v>
      </c>
      <c r="E439" s="9" t="s">
        <v>408</v>
      </c>
      <c r="H439" s="1">
        <f t="shared" si="24"/>
        <v>97</v>
      </c>
      <c r="I439" s="13">
        <f t="shared" si="25"/>
        <v>45258</v>
      </c>
      <c r="J439" s="13">
        <f t="shared" si="26"/>
        <v>45355</v>
      </c>
      <c r="K439" s="13" t="str">
        <f t="shared" si="27"/>
        <v/>
      </c>
    </row>
    <row r="440" spans="1:11" x14ac:dyDescent="0.3">
      <c r="A440" s="1" t="s">
        <v>396</v>
      </c>
      <c r="B440" s="9" t="s">
        <v>409</v>
      </c>
      <c r="C440" s="2">
        <v>9.31</v>
      </c>
      <c r="D440" s="1" t="s">
        <v>61</v>
      </c>
      <c r="E440" s="9" t="s">
        <v>371</v>
      </c>
      <c r="H440" s="1">
        <f t="shared" si="24"/>
        <v>52</v>
      </c>
      <c r="I440" s="13">
        <f t="shared" si="25"/>
        <v>45265</v>
      </c>
      <c r="J440" s="13">
        <f t="shared" si="26"/>
        <v>45317</v>
      </c>
      <c r="K440" s="13" t="str">
        <f t="shared" si="27"/>
        <v/>
      </c>
    </row>
    <row r="441" spans="1:11" x14ac:dyDescent="0.3">
      <c r="A441" s="1" t="s">
        <v>396</v>
      </c>
      <c r="B441" s="9" t="s">
        <v>410</v>
      </c>
      <c r="C441" s="2">
        <v>4.16</v>
      </c>
      <c r="D441" s="1" t="s">
        <v>61</v>
      </c>
      <c r="E441" s="9" t="s">
        <v>411</v>
      </c>
      <c r="H441" s="1">
        <f t="shared" si="24"/>
        <v>91</v>
      </c>
      <c r="I441" s="13">
        <f t="shared" si="25"/>
        <v>45365</v>
      </c>
      <c r="J441" s="13">
        <f t="shared" si="26"/>
        <v>45456</v>
      </c>
      <c r="K441" s="13" t="str">
        <f t="shared" si="27"/>
        <v/>
      </c>
    </row>
    <row r="442" spans="1:11" x14ac:dyDescent="0.3">
      <c r="A442" s="1" t="s">
        <v>396</v>
      </c>
      <c r="B442" s="9" t="s">
        <v>108</v>
      </c>
      <c r="C442" s="2">
        <v>13.6</v>
      </c>
      <c r="D442" s="1" t="s">
        <v>61</v>
      </c>
      <c r="E442" s="9" t="s">
        <v>412</v>
      </c>
      <c r="H442" s="1">
        <f t="shared" si="24"/>
        <v>100</v>
      </c>
      <c r="I442" s="13">
        <f t="shared" si="25"/>
        <v>45376</v>
      </c>
      <c r="J442" s="13">
        <f t="shared" si="26"/>
        <v>45476</v>
      </c>
      <c r="K442" s="13" t="str">
        <f t="shared" si="27"/>
        <v/>
      </c>
    </row>
    <row r="443" spans="1:11" x14ac:dyDescent="0.3">
      <c r="A443" s="1" t="s">
        <v>396</v>
      </c>
      <c r="B443" s="9" t="s">
        <v>413</v>
      </c>
      <c r="C443" s="2">
        <v>3.33</v>
      </c>
      <c r="D443" s="1" t="s">
        <v>61</v>
      </c>
      <c r="E443" s="9" t="s">
        <v>373</v>
      </c>
      <c r="H443" s="1">
        <f t="shared" si="24"/>
        <v>81</v>
      </c>
      <c r="I443" s="13">
        <f t="shared" si="25"/>
        <v>45394</v>
      </c>
      <c r="J443" s="13">
        <f t="shared" si="26"/>
        <v>45475</v>
      </c>
      <c r="K443" s="13" t="str">
        <f t="shared" si="27"/>
        <v/>
      </c>
    </row>
    <row r="444" spans="1:11" x14ac:dyDescent="0.3">
      <c r="A444" s="1" t="s">
        <v>396</v>
      </c>
      <c r="B444" s="9" t="s">
        <v>105</v>
      </c>
      <c r="C444" s="2">
        <v>21.2835</v>
      </c>
      <c r="D444" s="1" t="s">
        <v>61</v>
      </c>
      <c r="E444" s="9" t="s">
        <v>414</v>
      </c>
      <c r="H444" s="1">
        <f t="shared" si="24"/>
        <v>79</v>
      </c>
      <c r="I444" s="13">
        <f t="shared" si="25"/>
        <v>45398</v>
      </c>
      <c r="J444" s="13">
        <f t="shared" si="26"/>
        <v>45477</v>
      </c>
      <c r="K444" s="13" t="str">
        <f t="shared" si="27"/>
        <v/>
      </c>
    </row>
    <row r="445" spans="1:11" x14ac:dyDescent="0.3">
      <c r="A445" s="1" t="s">
        <v>396</v>
      </c>
      <c r="B445" s="9" t="s">
        <v>372</v>
      </c>
      <c r="C445" s="2">
        <v>4.99</v>
      </c>
      <c r="D445" s="1" t="s">
        <v>61</v>
      </c>
      <c r="E445" s="9" t="s">
        <v>253</v>
      </c>
      <c r="H445" s="1">
        <f t="shared" si="24"/>
        <v>151</v>
      </c>
      <c r="I445" s="13">
        <f t="shared" si="25"/>
        <v>45400</v>
      </c>
      <c r="J445" s="13">
        <f t="shared" si="26"/>
        <v>45551</v>
      </c>
      <c r="K445" s="13" t="str">
        <f t="shared" si="27"/>
        <v/>
      </c>
    </row>
    <row r="446" spans="1:11" x14ac:dyDescent="0.3">
      <c r="A446" s="1" t="s">
        <v>396</v>
      </c>
      <c r="B446" s="9" t="s">
        <v>415</v>
      </c>
      <c r="C446" s="2">
        <v>9.27</v>
      </c>
      <c r="D446" s="1" t="s">
        <v>61</v>
      </c>
      <c r="E446" s="9" t="s">
        <v>234</v>
      </c>
      <c r="H446" s="1">
        <f t="shared" si="24"/>
        <v>90</v>
      </c>
      <c r="I446" s="13">
        <f t="shared" si="25"/>
        <v>45401</v>
      </c>
      <c r="J446" s="13">
        <f t="shared" si="26"/>
        <v>45491</v>
      </c>
      <c r="K446" s="13" t="str">
        <f t="shared" si="27"/>
        <v/>
      </c>
    </row>
    <row r="447" spans="1:11" x14ac:dyDescent="0.3">
      <c r="A447" s="1" t="s">
        <v>396</v>
      </c>
      <c r="B447" s="9" t="s">
        <v>416</v>
      </c>
      <c r="C447" s="2">
        <v>4.258</v>
      </c>
      <c r="D447" s="1" t="s">
        <v>61</v>
      </c>
      <c r="E447" s="9" t="s">
        <v>137</v>
      </c>
      <c r="H447" s="1">
        <f t="shared" si="24"/>
        <v>64</v>
      </c>
      <c r="I447" s="13">
        <f t="shared" si="25"/>
        <v>45425</v>
      </c>
      <c r="J447" s="13">
        <f t="shared" si="26"/>
        <v>45489</v>
      </c>
      <c r="K447" s="13" t="str">
        <f t="shared" si="27"/>
        <v/>
      </c>
    </row>
    <row r="448" spans="1:11" x14ac:dyDescent="0.3">
      <c r="A448" s="1" t="s">
        <v>396</v>
      </c>
      <c r="B448" s="9" t="s">
        <v>416</v>
      </c>
      <c r="C448" s="2">
        <v>8.548</v>
      </c>
      <c r="D448" s="1" t="s">
        <v>61</v>
      </c>
      <c r="E448" s="9" t="s">
        <v>122</v>
      </c>
      <c r="H448" s="1">
        <f t="shared" si="24"/>
        <v>63</v>
      </c>
      <c r="I448" s="13">
        <f t="shared" si="25"/>
        <v>45425</v>
      </c>
      <c r="J448" s="13">
        <f t="shared" si="26"/>
        <v>45488</v>
      </c>
      <c r="K448" s="13" t="str">
        <f t="shared" si="27"/>
        <v/>
      </c>
    </row>
    <row r="449" spans="1:11" x14ac:dyDescent="0.3">
      <c r="A449" s="1" t="s">
        <v>396</v>
      </c>
      <c r="B449" s="9" t="s">
        <v>417</v>
      </c>
      <c r="C449" s="2">
        <v>1.998</v>
      </c>
      <c r="D449" s="1" t="s">
        <v>61</v>
      </c>
      <c r="E449" s="9" t="s">
        <v>140</v>
      </c>
      <c r="H449" s="1">
        <f t="shared" si="24"/>
        <v>65</v>
      </c>
      <c r="I449" s="13">
        <f t="shared" si="25"/>
        <v>45425</v>
      </c>
      <c r="J449" s="13">
        <f t="shared" si="26"/>
        <v>45490</v>
      </c>
      <c r="K449" s="13" t="str">
        <f t="shared" si="27"/>
        <v/>
      </c>
    </row>
    <row r="450" spans="1:11" x14ac:dyDescent="0.3">
      <c r="A450" s="1" t="s">
        <v>396</v>
      </c>
      <c r="B450" s="9" t="s">
        <v>418</v>
      </c>
      <c r="C450" s="2">
        <v>10.14</v>
      </c>
      <c r="D450" s="1" t="s">
        <v>61</v>
      </c>
      <c r="E450" s="9" t="s">
        <v>251</v>
      </c>
      <c r="H450" s="1">
        <f t="shared" ref="H450:H513" si="28">IF(AND(LEN(I450)&gt;0,LEN(J450)&gt;0),J450-I450,"")</f>
        <v>126</v>
      </c>
      <c r="I450" s="13">
        <f t="shared" ref="I450:I513" si="29">IF(B450="","",IF(ISNUMBER(B450),B450,DATE(VALUE(RIGHT(TRIM(B450),4)),VALUE(MID(TRIM(B450),4,2)),VALUE(LEFT(TRIM(B450),2)))))</f>
        <v>45434</v>
      </c>
      <c r="J450" s="13">
        <f t="shared" ref="J450:J513" si="30">IF(E450="","",IF(ISNUMBER(E450),E450,DATE(VALUE(RIGHT(TRIM(E450),4)),VALUE(MID(TRIM(E450),4,2)),VALUE(LEFT(TRIM(E450),2)))))</f>
        <v>45560</v>
      </c>
      <c r="K450" s="13" t="str">
        <f t="shared" ref="K450:K513" si="31">IF(F450="","",IF(ISNUMBER(F450),F450,DATE(VALUE(RIGHT(TRIM(F450),4)),VALUE(MID(TRIM(F450),4,2)),VALUE(LEFT(TRIM(F450),2)))))</f>
        <v/>
      </c>
    </row>
    <row r="451" spans="1:11" x14ac:dyDescent="0.3">
      <c r="A451" s="1" t="s">
        <v>396</v>
      </c>
      <c r="B451" s="9" t="s">
        <v>419</v>
      </c>
      <c r="C451" s="2">
        <v>12.68</v>
      </c>
      <c r="D451" s="1" t="s">
        <v>61</v>
      </c>
      <c r="E451" s="9" t="s">
        <v>129</v>
      </c>
      <c r="H451" s="1">
        <f t="shared" si="28"/>
        <v>116</v>
      </c>
      <c r="I451" s="13">
        <f t="shared" si="29"/>
        <v>45442</v>
      </c>
      <c r="J451" s="13">
        <f t="shared" si="30"/>
        <v>45558</v>
      </c>
      <c r="K451" s="13" t="str">
        <f t="shared" si="31"/>
        <v/>
      </c>
    </row>
    <row r="452" spans="1:11" x14ac:dyDescent="0.3">
      <c r="A452" s="1" t="s">
        <v>396</v>
      </c>
      <c r="B452" s="9" t="s">
        <v>420</v>
      </c>
      <c r="C452" s="2">
        <v>4.7195</v>
      </c>
      <c r="D452" s="1" t="s">
        <v>61</v>
      </c>
      <c r="E452" s="9" t="s">
        <v>421</v>
      </c>
      <c r="H452" s="1">
        <f t="shared" si="28"/>
        <v>98</v>
      </c>
      <c r="I452" s="13">
        <f t="shared" si="29"/>
        <v>45443</v>
      </c>
      <c r="J452" s="13">
        <f t="shared" si="30"/>
        <v>45541</v>
      </c>
      <c r="K452" s="13" t="str">
        <f t="shared" si="31"/>
        <v/>
      </c>
    </row>
    <row r="453" spans="1:11" x14ac:dyDescent="0.3">
      <c r="A453" s="1" t="s">
        <v>396</v>
      </c>
      <c r="B453" s="9" t="s">
        <v>422</v>
      </c>
      <c r="C453" s="2">
        <v>3.9969000000000001</v>
      </c>
      <c r="D453" s="1" t="s">
        <v>61</v>
      </c>
      <c r="E453" s="9" t="s">
        <v>423</v>
      </c>
      <c r="H453" s="1">
        <f t="shared" si="28"/>
        <v>125</v>
      </c>
      <c r="I453" s="13">
        <f t="shared" si="29"/>
        <v>45469</v>
      </c>
      <c r="J453" s="13">
        <f t="shared" si="30"/>
        <v>45594</v>
      </c>
      <c r="K453" s="13" t="str">
        <f t="shared" si="31"/>
        <v/>
      </c>
    </row>
    <row r="454" spans="1:11" x14ac:dyDescent="0.3">
      <c r="A454" s="1" t="s">
        <v>396</v>
      </c>
      <c r="B454" s="9" t="s">
        <v>424</v>
      </c>
      <c r="C454" s="2">
        <v>7.73</v>
      </c>
      <c r="D454" s="1" t="s">
        <v>61</v>
      </c>
      <c r="E454" s="9" t="s">
        <v>253</v>
      </c>
      <c r="H454" s="1">
        <f t="shared" si="28"/>
        <v>73</v>
      </c>
      <c r="I454" s="13">
        <f t="shared" si="29"/>
        <v>45478</v>
      </c>
      <c r="J454" s="13">
        <f t="shared" si="30"/>
        <v>45551</v>
      </c>
      <c r="K454" s="13" t="str">
        <f t="shared" si="31"/>
        <v/>
      </c>
    </row>
    <row r="455" spans="1:11" x14ac:dyDescent="0.3">
      <c r="A455" s="1" t="s">
        <v>396</v>
      </c>
      <c r="B455" s="9" t="s">
        <v>425</v>
      </c>
      <c r="C455" s="2">
        <v>1.8983000000000001</v>
      </c>
      <c r="D455" s="1" t="s">
        <v>61</v>
      </c>
      <c r="E455" s="9" t="s">
        <v>306</v>
      </c>
      <c r="H455" s="1">
        <f t="shared" si="28"/>
        <v>59</v>
      </c>
      <c r="I455" s="13">
        <f t="shared" si="29"/>
        <v>45485</v>
      </c>
      <c r="J455" s="13">
        <f t="shared" si="30"/>
        <v>45544</v>
      </c>
      <c r="K455" s="13" t="str">
        <f t="shared" si="31"/>
        <v/>
      </c>
    </row>
    <row r="456" spans="1:11" x14ac:dyDescent="0.3">
      <c r="A456" s="1" t="s">
        <v>396</v>
      </c>
      <c r="B456" s="9" t="s">
        <v>139</v>
      </c>
      <c r="C456" s="2">
        <v>6.6936999999999998</v>
      </c>
      <c r="D456" s="1" t="s">
        <v>61</v>
      </c>
      <c r="E456" s="9" t="s">
        <v>253</v>
      </c>
      <c r="H456" s="1">
        <f t="shared" si="28"/>
        <v>66</v>
      </c>
      <c r="I456" s="13">
        <f t="shared" si="29"/>
        <v>45485</v>
      </c>
      <c r="J456" s="13">
        <f t="shared" si="30"/>
        <v>45551</v>
      </c>
      <c r="K456" s="13" t="str">
        <f t="shared" si="31"/>
        <v/>
      </c>
    </row>
    <row r="457" spans="1:11" x14ac:dyDescent="0.3">
      <c r="A457" s="1" t="s">
        <v>396</v>
      </c>
      <c r="B457" s="9" t="s">
        <v>425</v>
      </c>
      <c r="C457" s="2">
        <v>1.3084</v>
      </c>
      <c r="D457" s="1" t="s">
        <v>61</v>
      </c>
      <c r="E457" s="9" t="s">
        <v>341</v>
      </c>
      <c r="H457" s="1">
        <f t="shared" si="28"/>
        <v>45</v>
      </c>
      <c r="I457" s="13">
        <f t="shared" si="29"/>
        <v>45485</v>
      </c>
      <c r="J457" s="13">
        <f t="shared" si="30"/>
        <v>45530</v>
      </c>
      <c r="K457" s="13" t="str">
        <f t="shared" si="31"/>
        <v/>
      </c>
    </row>
    <row r="458" spans="1:11" x14ac:dyDescent="0.3">
      <c r="A458" s="1" t="s">
        <v>396</v>
      </c>
      <c r="B458" s="9" t="s">
        <v>426</v>
      </c>
      <c r="C458" s="2">
        <v>7.9511000000000003</v>
      </c>
      <c r="D458" s="1" t="s">
        <v>61</v>
      </c>
      <c r="E458" s="9" t="s">
        <v>421</v>
      </c>
      <c r="H458" s="1">
        <f t="shared" si="28"/>
        <v>49</v>
      </c>
      <c r="I458" s="13">
        <f t="shared" si="29"/>
        <v>45492</v>
      </c>
      <c r="J458" s="13">
        <f t="shared" si="30"/>
        <v>45541</v>
      </c>
      <c r="K458" s="13" t="str">
        <f t="shared" si="31"/>
        <v/>
      </c>
    </row>
    <row r="459" spans="1:11" x14ac:dyDescent="0.3">
      <c r="A459" s="1" t="s">
        <v>396</v>
      </c>
      <c r="B459" s="9" t="s">
        <v>427</v>
      </c>
      <c r="C459" s="2">
        <v>3.6225999999999998</v>
      </c>
      <c r="D459" s="1" t="s">
        <v>61</v>
      </c>
      <c r="E459" s="9" t="s">
        <v>128</v>
      </c>
      <c r="H459" s="1">
        <f t="shared" si="28"/>
        <v>34</v>
      </c>
      <c r="I459" s="13">
        <f t="shared" si="29"/>
        <v>45503</v>
      </c>
      <c r="J459" s="13">
        <f t="shared" si="30"/>
        <v>45537</v>
      </c>
      <c r="K459" s="13" t="str">
        <f t="shared" si="31"/>
        <v/>
      </c>
    </row>
    <row r="460" spans="1:11" x14ac:dyDescent="0.3">
      <c r="A460" s="1" t="s">
        <v>396</v>
      </c>
      <c r="B460" s="9" t="s">
        <v>428</v>
      </c>
      <c r="C460" s="2">
        <v>3.9020999999999999</v>
      </c>
      <c r="D460" s="1" t="s">
        <v>61</v>
      </c>
      <c r="E460" s="9" t="s">
        <v>236</v>
      </c>
      <c r="H460" s="1">
        <f t="shared" si="28"/>
        <v>56</v>
      </c>
      <c r="I460" s="13">
        <f t="shared" si="29"/>
        <v>45503</v>
      </c>
      <c r="J460" s="13">
        <f t="shared" si="30"/>
        <v>45559</v>
      </c>
      <c r="K460" s="13" t="str">
        <f t="shared" si="31"/>
        <v/>
      </c>
    </row>
    <row r="461" spans="1:11" x14ac:dyDescent="0.3">
      <c r="A461" s="1" t="s">
        <v>396</v>
      </c>
      <c r="B461" s="9" t="s">
        <v>429</v>
      </c>
      <c r="C461" s="2">
        <v>1.99</v>
      </c>
      <c r="D461" s="1" t="s">
        <v>61</v>
      </c>
      <c r="E461" s="9" t="s">
        <v>430</v>
      </c>
      <c r="H461" s="1">
        <f t="shared" si="28"/>
        <v>43</v>
      </c>
      <c r="I461" s="13">
        <f t="shared" si="29"/>
        <v>45531</v>
      </c>
      <c r="J461" s="13">
        <f t="shared" si="30"/>
        <v>45574</v>
      </c>
      <c r="K461" s="13" t="str">
        <f t="shared" si="31"/>
        <v/>
      </c>
    </row>
    <row r="462" spans="1:11" x14ac:dyDescent="0.3">
      <c r="A462" s="1" t="s">
        <v>396</v>
      </c>
      <c r="B462" s="9" t="s">
        <v>429</v>
      </c>
      <c r="C462" s="2">
        <v>7.29</v>
      </c>
      <c r="D462" s="1" t="s">
        <v>61</v>
      </c>
      <c r="E462" s="9" t="s">
        <v>430</v>
      </c>
      <c r="H462" s="1">
        <f t="shared" si="28"/>
        <v>43</v>
      </c>
      <c r="I462" s="13">
        <f t="shared" si="29"/>
        <v>45531</v>
      </c>
      <c r="J462" s="13">
        <f t="shared" si="30"/>
        <v>45574</v>
      </c>
      <c r="K462" s="13" t="str">
        <f t="shared" si="31"/>
        <v/>
      </c>
    </row>
    <row r="463" spans="1:11" x14ac:dyDescent="0.3">
      <c r="A463" s="1" t="s">
        <v>396</v>
      </c>
      <c r="B463" s="9" t="s">
        <v>431</v>
      </c>
      <c r="C463" s="2">
        <v>4</v>
      </c>
      <c r="D463" s="1" t="s">
        <v>61</v>
      </c>
      <c r="E463" s="9" t="s">
        <v>432</v>
      </c>
      <c r="H463" s="1">
        <f t="shared" si="28"/>
        <v>47</v>
      </c>
      <c r="I463" s="13">
        <f t="shared" si="29"/>
        <v>45533</v>
      </c>
      <c r="J463" s="13">
        <f t="shared" si="30"/>
        <v>45580</v>
      </c>
      <c r="K463" s="13" t="str">
        <f t="shared" si="31"/>
        <v/>
      </c>
    </row>
    <row r="464" spans="1:11" x14ac:dyDescent="0.3">
      <c r="A464" s="1" t="s">
        <v>396</v>
      </c>
      <c r="B464" s="9" t="s">
        <v>433</v>
      </c>
      <c r="C464" s="2">
        <v>4</v>
      </c>
      <c r="D464" s="1" t="s">
        <v>61</v>
      </c>
      <c r="E464" s="9" t="s">
        <v>434</v>
      </c>
      <c r="H464" s="1">
        <f t="shared" si="28"/>
        <v>41</v>
      </c>
      <c r="I464" s="13">
        <f t="shared" si="29"/>
        <v>45546</v>
      </c>
      <c r="J464" s="13">
        <f t="shared" si="30"/>
        <v>45587</v>
      </c>
      <c r="K464" s="13" t="str">
        <f t="shared" si="31"/>
        <v/>
      </c>
    </row>
    <row r="465" spans="1:11" x14ac:dyDescent="0.3">
      <c r="A465" s="1" t="s">
        <v>396</v>
      </c>
      <c r="B465" s="9" t="s">
        <v>435</v>
      </c>
      <c r="C465" s="2">
        <v>3.75</v>
      </c>
      <c r="D465" s="1" t="s">
        <v>61</v>
      </c>
      <c r="E465" s="9" t="s">
        <v>146</v>
      </c>
      <c r="H465" s="1">
        <f t="shared" si="28"/>
        <v>60</v>
      </c>
      <c r="I465" s="13">
        <f t="shared" si="29"/>
        <v>45547</v>
      </c>
      <c r="J465" s="13">
        <f t="shared" si="30"/>
        <v>45607</v>
      </c>
      <c r="K465" s="13" t="str">
        <f t="shared" si="31"/>
        <v/>
      </c>
    </row>
    <row r="466" spans="1:11" x14ac:dyDescent="0.3">
      <c r="A466" s="1" t="s">
        <v>396</v>
      </c>
      <c r="B466" s="9" t="s">
        <v>436</v>
      </c>
      <c r="C466" s="2">
        <v>3.75</v>
      </c>
      <c r="D466" s="1" t="s">
        <v>61</v>
      </c>
      <c r="E466" s="9" t="s">
        <v>146</v>
      </c>
      <c r="H466" s="1">
        <f t="shared" si="28"/>
        <v>47</v>
      </c>
      <c r="I466" s="13">
        <f t="shared" si="29"/>
        <v>45560</v>
      </c>
      <c r="J466" s="13">
        <f t="shared" si="30"/>
        <v>45607</v>
      </c>
      <c r="K466" s="13" t="str">
        <f t="shared" si="31"/>
        <v/>
      </c>
    </row>
    <row r="467" spans="1:11" x14ac:dyDescent="0.3">
      <c r="A467" s="1" t="s">
        <v>396</v>
      </c>
      <c r="B467" s="9" t="s">
        <v>133</v>
      </c>
      <c r="C467" s="2">
        <v>37.028599999999997</v>
      </c>
      <c r="D467" s="1" t="s">
        <v>61</v>
      </c>
      <c r="E467" s="9" t="s">
        <v>168</v>
      </c>
      <c r="H467" s="1">
        <f t="shared" si="28"/>
        <v>139</v>
      </c>
      <c r="I467" s="13">
        <f t="shared" si="29"/>
        <v>45566</v>
      </c>
      <c r="J467" s="13">
        <f t="shared" si="30"/>
        <v>45705</v>
      </c>
      <c r="K467" s="13" t="str">
        <f t="shared" si="31"/>
        <v/>
      </c>
    </row>
    <row r="468" spans="1:11" x14ac:dyDescent="0.3">
      <c r="A468" s="1" t="s">
        <v>396</v>
      </c>
      <c r="B468" s="9" t="s">
        <v>257</v>
      </c>
      <c r="C468" s="2">
        <v>8.7100000000000009</v>
      </c>
      <c r="D468" s="1" t="s">
        <v>61</v>
      </c>
      <c r="E468" s="9" t="s">
        <v>437</v>
      </c>
      <c r="H468" s="1">
        <f t="shared" si="28"/>
        <v>109</v>
      </c>
      <c r="I468" s="13">
        <f t="shared" si="29"/>
        <v>45569</v>
      </c>
      <c r="J468" s="13">
        <f t="shared" si="30"/>
        <v>45678</v>
      </c>
      <c r="K468" s="13" t="str">
        <f t="shared" si="31"/>
        <v/>
      </c>
    </row>
    <row r="469" spans="1:11" x14ac:dyDescent="0.3">
      <c r="A469" s="1" t="s">
        <v>396</v>
      </c>
      <c r="B469" s="9" t="s">
        <v>438</v>
      </c>
      <c r="C469" s="2">
        <v>3.68</v>
      </c>
      <c r="D469" s="1" t="s">
        <v>61</v>
      </c>
      <c r="E469" s="9" t="s">
        <v>439</v>
      </c>
      <c r="H469" s="1">
        <f t="shared" si="28"/>
        <v>148</v>
      </c>
      <c r="I469" s="13">
        <f t="shared" si="29"/>
        <v>45615</v>
      </c>
      <c r="J469" s="13">
        <f t="shared" si="30"/>
        <v>45763</v>
      </c>
      <c r="K469" s="13" t="str">
        <f t="shared" si="31"/>
        <v/>
      </c>
    </row>
    <row r="470" spans="1:11" x14ac:dyDescent="0.3">
      <c r="A470" s="1" t="s">
        <v>396</v>
      </c>
      <c r="B470" s="9" t="s">
        <v>440</v>
      </c>
      <c r="C470" s="2">
        <v>6</v>
      </c>
      <c r="D470" s="1" t="s">
        <v>61</v>
      </c>
      <c r="E470" s="9" t="s">
        <v>441</v>
      </c>
      <c r="H470" s="1">
        <f t="shared" si="28"/>
        <v>127</v>
      </c>
      <c r="I470" s="13">
        <f t="shared" si="29"/>
        <v>45680</v>
      </c>
      <c r="J470" s="13">
        <f t="shared" si="30"/>
        <v>45807</v>
      </c>
      <c r="K470" s="13" t="str">
        <f t="shared" si="31"/>
        <v/>
      </c>
    </row>
    <row r="471" spans="1:11" x14ac:dyDescent="0.3">
      <c r="A471" s="1" t="s">
        <v>396</v>
      </c>
      <c r="B471" s="9" t="s">
        <v>442</v>
      </c>
      <c r="C471" s="2">
        <v>10</v>
      </c>
      <c r="D471" s="1" t="s">
        <v>61</v>
      </c>
      <c r="E471" s="9" t="s">
        <v>182</v>
      </c>
      <c r="H471" s="1">
        <f t="shared" si="28"/>
        <v>91</v>
      </c>
      <c r="I471" s="13">
        <f t="shared" si="29"/>
        <v>45691</v>
      </c>
      <c r="J471" s="13">
        <f t="shared" si="30"/>
        <v>45782</v>
      </c>
      <c r="K471" s="13" t="str">
        <f t="shared" si="31"/>
        <v/>
      </c>
    </row>
    <row r="472" spans="1:11" x14ac:dyDescent="0.3">
      <c r="A472" s="1" t="s">
        <v>396</v>
      </c>
      <c r="B472" s="9" t="s">
        <v>443</v>
      </c>
      <c r="C472" s="2">
        <v>29.15</v>
      </c>
      <c r="D472" s="1" t="s">
        <v>61</v>
      </c>
      <c r="E472" s="9" t="s">
        <v>192</v>
      </c>
      <c r="H472" s="1">
        <f t="shared" si="28"/>
        <v>55</v>
      </c>
      <c r="I472" s="13">
        <f t="shared" si="29"/>
        <v>45692</v>
      </c>
      <c r="J472" s="13">
        <f t="shared" si="30"/>
        <v>45747</v>
      </c>
      <c r="K472" s="13" t="str">
        <f t="shared" si="31"/>
        <v/>
      </c>
    </row>
    <row r="473" spans="1:11" x14ac:dyDescent="0.3">
      <c r="A473" s="1" t="s">
        <v>396</v>
      </c>
      <c r="B473" s="9" t="s">
        <v>187</v>
      </c>
      <c r="C473" s="2">
        <v>9.18</v>
      </c>
      <c r="D473" s="1" t="s">
        <v>61</v>
      </c>
      <c r="E473" s="9" t="s">
        <v>439</v>
      </c>
      <c r="H473" s="1">
        <f t="shared" si="28"/>
        <v>71</v>
      </c>
      <c r="I473" s="13">
        <f t="shared" si="29"/>
        <v>45692</v>
      </c>
      <c r="J473" s="13">
        <f t="shared" si="30"/>
        <v>45763</v>
      </c>
      <c r="K473" s="13" t="str">
        <f t="shared" si="31"/>
        <v/>
      </c>
    </row>
    <row r="474" spans="1:11" x14ac:dyDescent="0.3">
      <c r="A474" s="1" t="s">
        <v>396</v>
      </c>
      <c r="B474" s="9" t="s">
        <v>444</v>
      </c>
      <c r="C474" s="2">
        <v>2.4</v>
      </c>
      <c r="D474" s="1" t="s">
        <v>61</v>
      </c>
      <c r="E474" s="9" t="s">
        <v>439</v>
      </c>
      <c r="H474" s="1">
        <f t="shared" si="28"/>
        <v>63</v>
      </c>
      <c r="I474" s="13">
        <f t="shared" si="29"/>
        <v>45700</v>
      </c>
      <c r="J474" s="13">
        <f t="shared" si="30"/>
        <v>45763</v>
      </c>
      <c r="K474" s="13" t="str">
        <f t="shared" si="31"/>
        <v/>
      </c>
    </row>
    <row r="475" spans="1:11" x14ac:dyDescent="0.3">
      <c r="A475" s="1" t="s">
        <v>396</v>
      </c>
      <c r="B475" s="9" t="s">
        <v>167</v>
      </c>
      <c r="C475" s="2">
        <v>2.5</v>
      </c>
      <c r="D475" s="1" t="s">
        <v>61</v>
      </c>
      <c r="E475" s="9" t="s">
        <v>439</v>
      </c>
      <c r="H475" s="1">
        <f t="shared" si="28"/>
        <v>62</v>
      </c>
      <c r="I475" s="13">
        <f t="shared" si="29"/>
        <v>45701</v>
      </c>
      <c r="J475" s="13">
        <f t="shared" si="30"/>
        <v>45763</v>
      </c>
      <c r="K475" s="13" t="str">
        <f t="shared" si="31"/>
        <v/>
      </c>
    </row>
    <row r="476" spans="1:11" x14ac:dyDescent="0.3">
      <c r="A476" s="1" t="s">
        <v>396</v>
      </c>
      <c r="B476" s="9" t="s">
        <v>445</v>
      </c>
      <c r="C476" s="2">
        <v>10.1</v>
      </c>
      <c r="D476" s="1" t="s">
        <v>61</v>
      </c>
      <c r="E476" s="9" t="s">
        <v>439</v>
      </c>
      <c r="H476" s="1">
        <f t="shared" si="28"/>
        <v>56</v>
      </c>
      <c r="I476" s="13">
        <f t="shared" si="29"/>
        <v>45707</v>
      </c>
      <c r="J476" s="13">
        <f t="shared" si="30"/>
        <v>45763</v>
      </c>
      <c r="K476" s="13" t="str">
        <f t="shared" si="31"/>
        <v/>
      </c>
    </row>
    <row r="477" spans="1:11" x14ac:dyDescent="0.3">
      <c r="A477" s="1" t="s">
        <v>396</v>
      </c>
      <c r="B477" s="9" t="s">
        <v>446</v>
      </c>
      <c r="C477" s="2">
        <v>18.28</v>
      </c>
      <c r="D477" s="1" t="s">
        <v>61</v>
      </c>
      <c r="E477" s="9" t="s">
        <v>439</v>
      </c>
      <c r="H477" s="1">
        <f t="shared" si="28"/>
        <v>55</v>
      </c>
      <c r="I477" s="13">
        <f t="shared" si="29"/>
        <v>45708</v>
      </c>
      <c r="J477" s="13">
        <f t="shared" si="30"/>
        <v>45763</v>
      </c>
      <c r="K477" s="13" t="str">
        <f t="shared" si="31"/>
        <v/>
      </c>
    </row>
    <row r="478" spans="1:11" x14ac:dyDescent="0.3">
      <c r="A478" s="1" t="s">
        <v>396</v>
      </c>
      <c r="B478" s="9" t="s">
        <v>311</v>
      </c>
      <c r="C478" s="2">
        <v>1.91</v>
      </c>
      <c r="D478" s="1" t="s">
        <v>61</v>
      </c>
      <c r="E478" s="9" t="s">
        <v>439</v>
      </c>
      <c r="H478" s="1">
        <f t="shared" si="28"/>
        <v>55</v>
      </c>
      <c r="I478" s="13">
        <f t="shared" si="29"/>
        <v>45708</v>
      </c>
      <c r="J478" s="13">
        <f t="shared" si="30"/>
        <v>45763</v>
      </c>
      <c r="K478" s="13" t="str">
        <f t="shared" si="31"/>
        <v/>
      </c>
    </row>
    <row r="479" spans="1:11" x14ac:dyDescent="0.3">
      <c r="A479" s="1" t="s">
        <v>396</v>
      </c>
      <c r="B479" s="9" t="s">
        <v>311</v>
      </c>
      <c r="C479" s="2">
        <v>4.75</v>
      </c>
      <c r="D479" s="1" t="s">
        <v>61</v>
      </c>
      <c r="E479" s="9" t="s">
        <v>193</v>
      </c>
      <c r="H479" s="1">
        <f t="shared" si="28"/>
        <v>102</v>
      </c>
      <c r="I479" s="13">
        <f t="shared" si="29"/>
        <v>45708</v>
      </c>
      <c r="J479" s="13">
        <f t="shared" si="30"/>
        <v>45810</v>
      </c>
      <c r="K479" s="13" t="str">
        <f t="shared" si="31"/>
        <v/>
      </c>
    </row>
    <row r="480" spans="1:11" x14ac:dyDescent="0.3">
      <c r="A480" s="1" t="s">
        <v>396</v>
      </c>
      <c r="B480" s="9" t="s">
        <v>190</v>
      </c>
      <c r="C480" s="2">
        <v>9.3981999999999992</v>
      </c>
      <c r="D480" s="1" t="s">
        <v>61</v>
      </c>
      <c r="E480" s="9" t="s">
        <v>447</v>
      </c>
      <c r="H480" s="1">
        <f t="shared" si="28"/>
        <v>70</v>
      </c>
      <c r="I480" s="13">
        <f t="shared" si="29"/>
        <v>45714</v>
      </c>
      <c r="J480" s="13">
        <f t="shared" si="30"/>
        <v>45784</v>
      </c>
      <c r="K480" s="13" t="str">
        <f t="shared" si="31"/>
        <v/>
      </c>
    </row>
    <row r="481" spans="1:11" x14ac:dyDescent="0.3">
      <c r="A481" s="1" t="s">
        <v>396</v>
      </c>
      <c r="B481" s="9" t="s">
        <v>190</v>
      </c>
      <c r="C481" s="2">
        <v>8.9352999999999998</v>
      </c>
      <c r="D481" s="1" t="s">
        <v>61</v>
      </c>
      <c r="E481" s="9" t="s">
        <v>218</v>
      </c>
      <c r="H481" s="1">
        <f t="shared" si="28"/>
        <v>126</v>
      </c>
      <c r="I481" s="13">
        <f t="shared" si="29"/>
        <v>45714</v>
      </c>
      <c r="J481" s="13">
        <f t="shared" si="30"/>
        <v>45840</v>
      </c>
      <c r="K481" s="13" t="str">
        <f t="shared" si="31"/>
        <v/>
      </c>
    </row>
    <row r="482" spans="1:11" x14ac:dyDescent="0.3">
      <c r="A482" s="1" t="s">
        <v>396</v>
      </c>
      <c r="B482" s="9" t="s">
        <v>448</v>
      </c>
      <c r="C482" s="2">
        <v>19</v>
      </c>
      <c r="D482" s="1" t="s">
        <v>61</v>
      </c>
      <c r="E482" s="9" t="s">
        <v>191</v>
      </c>
      <c r="H482" s="1">
        <f t="shared" si="28"/>
        <v>89</v>
      </c>
      <c r="I482" s="13">
        <f t="shared" si="29"/>
        <v>45715</v>
      </c>
      <c r="J482" s="13">
        <f t="shared" si="30"/>
        <v>45804</v>
      </c>
      <c r="K482" s="13" t="str">
        <f t="shared" si="31"/>
        <v/>
      </c>
    </row>
    <row r="483" spans="1:11" x14ac:dyDescent="0.3">
      <c r="A483" s="1" t="s">
        <v>396</v>
      </c>
      <c r="B483" s="9" t="s">
        <v>449</v>
      </c>
      <c r="C483" s="2">
        <v>29.2</v>
      </c>
      <c r="D483" s="1" t="s">
        <v>61</v>
      </c>
      <c r="E483" s="9" t="s">
        <v>268</v>
      </c>
      <c r="H483" s="1">
        <f t="shared" si="28"/>
        <v>125</v>
      </c>
      <c r="I483" s="13">
        <f t="shared" si="29"/>
        <v>45720</v>
      </c>
      <c r="J483" s="13">
        <f t="shared" si="30"/>
        <v>45845</v>
      </c>
      <c r="K483" s="13" t="str">
        <f t="shared" si="31"/>
        <v/>
      </c>
    </row>
    <row r="484" spans="1:11" x14ac:dyDescent="0.3">
      <c r="A484" s="1" t="s">
        <v>396</v>
      </c>
      <c r="B484" s="9" t="s">
        <v>450</v>
      </c>
      <c r="C484" s="2">
        <v>12.3</v>
      </c>
      <c r="D484" s="1" t="s">
        <v>61</v>
      </c>
      <c r="E484" s="9" t="s">
        <v>265</v>
      </c>
      <c r="H484" s="1">
        <f t="shared" si="28"/>
        <v>114</v>
      </c>
      <c r="I484" s="13">
        <f t="shared" si="29"/>
        <v>45720</v>
      </c>
      <c r="J484" s="13">
        <f t="shared" si="30"/>
        <v>45834</v>
      </c>
      <c r="K484" s="13" t="str">
        <f t="shared" si="31"/>
        <v/>
      </c>
    </row>
    <row r="485" spans="1:11" x14ac:dyDescent="0.3">
      <c r="A485" s="1" t="s">
        <v>396</v>
      </c>
      <c r="B485" s="9" t="s">
        <v>450</v>
      </c>
      <c r="C485" s="2">
        <v>6.27</v>
      </c>
      <c r="D485" s="1" t="s">
        <v>61</v>
      </c>
      <c r="E485" s="9" t="s">
        <v>309</v>
      </c>
      <c r="H485" s="1">
        <f t="shared" si="28"/>
        <v>49</v>
      </c>
      <c r="I485" s="13">
        <f t="shared" si="29"/>
        <v>45720</v>
      </c>
      <c r="J485" s="13">
        <f t="shared" si="30"/>
        <v>45769</v>
      </c>
      <c r="K485" s="13" t="str">
        <f t="shared" si="31"/>
        <v/>
      </c>
    </row>
    <row r="486" spans="1:11" x14ac:dyDescent="0.3">
      <c r="A486" s="1" t="s">
        <v>396</v>
      </c>
      <c r="B486" s="9" t="s">
        <v>451</v>
      </c>
      <c r="C486" s="2">
        <v>7.3</v>
      </c>
      <c r="D486" s="1" t="s">
        <v>61</v>
      </c>
      <c r="E486" s="9" t="s">
        <v>191</v>
      </c>
      <c r="H486" s="1">
        <f t="shared" si="28"/>
        <v>83</v>
      </c>
      <c r="I486" s="13">
        <f t="shared" si="29"/>
        <v>45721</v>
      </c>
      <c r="J486" s="13">
        <f t="shared" si="30"/>
        <v>45804</v>
      </c>
      <c r="K486" s="13" t="str">
        <f t="shared" si="31"/>
        <v/>
      </c>
    </row>
    <row r="487" spans="1:11" x14ac:dyDescent="0.3">
      <c r="A487" s="1" t="s">
        <v>396</v>
      </c>
      <c r="B487" s="9" t="s">
        <v>452</v>
      </c>
      <c r="C487" s="2">
        <v>8.85</v>
      </c>
      <c r="D487" s="1" t="s">
        <v>61</v>
      </c>
      <c r="E487" s="9" t="s">
        <v>268</v>
      </c>
      <c r="H487" s="1">
        <f t="shared" si="28"/>
        <v>119</v>
      </c>
      <c r="I487" s="13">
        <f t="shared" si="29"/>
        <v>45726</v>
      </c>
      <c r="J487" s="13">
        <f t="shared" si="30"/>
        <v>45845</v>
      </c>
      <c r="K487" s="13" t="str">
        <f t="shared" si="31"/>
        <v/>
      </c>
    </row>
    <row r="488" spans="1:11" x14ac:dyDescent="0.3">
      <c r="A488" s="1" t="s">
        <v>396</v>
      </c>
      <c r="B488" s="9" t="s">
        <v>374</v>
      </c>
      <c r="C488" s="2">
        <v>3.4</v>
      </c>
      <c r="D488" s="1" t="s">
        <v>61</v>
      </c>
      <c r="E488" s="9" t="s">
        <v>259</v>
      </c>
      <c r="H488" s="1">
        <f t="shared" si="28"/>
        <v>46</v>
      </c>
      <c r="I488" s="13">
        <f t="shared" si="29"/>
        <v>45737</v>
      </c>
      <c r="J488" s="13">
        <f t="shared" si="30"/>
        <v>45783</v>
      </c>
      <c r="K488" s="13" t="str">
        <f t="shared" si="31"/>
        <v/>
      </c>
    </row>
    <row r="489" spans="1:11" x14ac:dyDescent="0.3">
      <c r="A489" s="1" t="s">
        <v>396</v>
      </c>
      <c r="B489" s="9" t="s">
        <v>374</v>
      </c>
      <c r="C489" s="2">
        <v>37.9</v>
      </c>
      <c r="D489" s="1" t="s">
        <v>61</v>
      </c>
      <c r="E489" s="9" t="s">
        <v>453</v>
      </c>
      <c r="H489" s="1">
        <f t="shared" si="28"/>
        <v>39</v>
      </c>
      <c r="I489" s="13">
        <f t="shared" si="29"/>
        <v>45737</v>
      </c>
      <c r="J489" s="13">
        <f t="shared" si="30"/>
        <v>45776</v>
      </c>
      <c r="K489" s="13" t="str">
        <f t="shared" si="31"/>
        <v/>
      </c>
    </row>
    <row r="490" spans="1:11" x14ac:dyDescent="0.3">
      <c r="A490" s="1" t="s">
        <v>396</v>
      </c>
      <c r="B490" s="9" t="s">
        <v>454</v>
      </c>
      <c r="C490" s="2">
        <v>19.37</v>
      </c>
      <c r="D490" s="1" t="s">
        <v>61</v>
      </c>
      <c r="E490" s="9" t="s">
        <v>272</v>
      </c>
      <c r="H490" s="1">
        <f t="shared" si="28"/>
        <v>59</v>
      </c>
      <c r="I490" s="13">
        <f t="shared" si="29"/>
        <v>45744</v>
      </c>
      <c r="J490" s="13">
        <f t="shared" si="30"/>
        <v>45803</v>
      </c>
      <c r="K490" s="13" t="str">
        <f t="shared" si="31"/>
        <v/>
      </c>
    </row>
    <row r="491" spans="1:11" x14ac:dyDescent="0.3">
      <c r="A491" s="1" t="s">
        <v>396</v>
      </c>
      <c r="B491" s="9" t="s">
        <v>455</v>
      </c>
      <c r="C491" s="2">
        <v>6.5</v>
      </c>
      <c r="D491" s="1" t="s">
        <v>61</v>
      </c>
      <c r="E491" s="9" t="s">
        <v>316</v>
      </c>
      <c r="H491" s="1">
        <f t="shared" si="28"/>
        <v>84</v>
      </c>
      <c r="I491" s="13">
        <f t="shared" si="29"/>
        <v>45747</v>
      </c>
      <c r="J491" s="13">
        <f t="shared" si="30"/>
        <v>45831</v>
      </c>
      <c r="K491" s="13" t="str">
        <f t="shared" si="31"/>
        <v/>
      </c>
    </row>
    <row r="492" spans="1:11" x14ac:dyDescent="0.3">
      <c r="A492" s="1" t="s">
        <v>396</v>
      </c>
      <c r="B492" s="9" t="s">
        <v>192</v>
      </c>
      <c r="C492" s="2">
        <v>49.46</v>
      </c>
      <c r="D492" s="1" t="s">
        <v>61</v>
      </c>
      <c r="E492" s="9" t="s">
        <v>272</v>
      </c>
      <c r="H492" s="1">
        <f t="shared" si="28"/>
        <v>56</v>
      </c>
      <c r="I492" s="13">
        <f t="shared" si="29"/>
        <v>45747</v>
      </c>
      <c r="J492" s="13">
        <f t="shared" si="30"/>
        <v>45803</v>
      </c>
      <c r="K492" s="13" t="str">
        <f t="shared" si="31"/>
        <v/>
      </c>
    </row>
    <row r="493" spans="1:11" x14ac:dyDescent="0.3">
      <c r="A493" s="1" t="s">
        <v>396</v>
      </c>
      <c r="B493" s="9" t="s">
        <v>310</v>
      </c>
      <c r="C493" s="2">
        <v>27.23</v>
      </c>
      <c r="D493" s="1" t="s">
        <v>61</v>
      </c>
      <c r="E493" s="9" t="s">
        <v>395</v>
      </c>
      <c r="H493" s="1">
        <f t="shared" si="28"/>
        <v>85</v>
      </c>
      <c r="I493" s="13">
        <f t="shared" si="29"/>
        <v>45762</v>
      </c>
      <c r="J493" s="13">
        <f t="shared" si="30"/>
        <v>45847</v>
      </c>
      <c r="K493" s="13" t="str">
        <f t="shared" si="31"/>
        <v/>
      </c>
    </row>
    <row r="494" spans="1:11" x14ac:dyDescent="0.3">
      <c r="A494" s="1" t="s">
        <v>396</v>
      </c>
      <c r="B494" s="9" t="s">
        <v>310</v>
      </c>
      <c r="C494" s="2">
        <v>8.33</v>
      </c>
      <c r="D494" s="1" t="s">
        <v>61</v>
      </c>
      <c r="E494" s="9" t="s">
        <v>323</v>
      </c>
      <c r="H494" s="1">
        <f t="shared" si="28"/>
        <v>49</v>
      </c>
      <c r="I494" s="13">
        <f t="shared" si="29"/>
        <v>45762</v>
      </c>
      <c r="J494" s="13">
        <f t="shared" si="30"/>
        <v>45811</v>
      </c>
      <c r="K494" s="13" t="str">
        <f t="shared" si="31"/>
        <v/>
      </c>
    </row>
    <row r="495" spans="1:11" x14ac:dyDescent="0.3">
      <c r="A495" s="1" t="s">
        <v>396</v>
      </c>
      <c r="B495" s="9" t="s">
        <v>201</v>
      </c>
      <c r="C495" s="2">
        <v>4.3099999999999996</v>
      </c>
      <c r="D495" s="1" t="s">
        <v>61</v>
      </c>
      <c r="E495" s="9" t="s">
        <v>348</v>
      </c>
      <c r="H495" s="1">
        <f t="shared" si="28"/>
        <v>49</v>
      </c>
      <c r="I495" s="13">
        <f t="shared" si="29"/>
        <v>45775</v>
      </c>
      <c r="J495" s="13">
        <f t="shared" si="30"/>
        <v>45824</v>
      </c>
      <c r="K495" s="13" t="str">
        <f t="shared" si="31"/>
        <v/>
      </c>
    </row>
    <row r="496" spans="1:11" x14ac:dyDescent="0.3">
      <c r="A496" s="1" t="s">
        <v>396</v>
      </c>
      <c r="B496" s="9" t="s">
        <v>456</v>
      </c>
      <c r="C496" s="2">
        <v>4</v>
      </c>
      <c r="D496" s="1" t="s">
        <v>61</v>
      </c>
      <c r="E496" s="9" t="s">
        <v>218</v>
      </c>
      <c r="H496" s="1">
        <f t="shared" si="28"/>
        <v>65</v>
      </c>
      <c r="I496" s="13">
        <f t="shared" si="29"/>
        <v>45775</v>
      </c>
      <c r="J496" s="13">
        <f t="shared" si="30"/>
        <v>45840</v>
      </c>
      <c r="K496" s="13" t="str">
        <f t="shared" si="31"/>
        <v/>
      </c>
    </row>
    <row r="497" spans="1:11" x14ac:dyDescent="0.3">
      <c r="A497" s="1" t="s">
        <v>396</v>
      </c>
      <c r="B497" s="9" t="s">
        <v>201</v>
      </c>
      <c r="C497" s="2">
        <v>23.38</v>
      </c>
      <c r="D497" s="1" t="s">
        <v>61</v>
      </c>
      <c r="E497" s="9" t="s">
        <v>289</v>
      </c>
      <c r="H497" s="1">
        <f t="shared" si="28"/>
        <v>63</v>
      </c>
      <c r="I497" s="13">
        <f t="shared" si="29"/>
        <v>45775</v>
      </c>
      <c r="J497" s="13">
        <f t="shared" si="30"/>
        <v>45838</v>
      </c>
      <c r="K497" s="13" t="str">
        <f t="shared" si="31"/>
        <v/>
      </c>
    </row>
    <row r="498" spans="1:11" x14ac:dyDescent="0.3">
      <c r="A498" s="1" t="s">
        <v>396</v>
      </c>
      <c r="B498" s="9" t="s">
        <v>201</v>
      </c>
      <c r="C498" s="2">
        <v>2.13</v>
      </c>
      <c r="D498" s="1" t="s">
        <v>61</v>
      </c>
      <c r="E498" s="9" t="s">
        <v>271</v>
      </c>
      <c r="H498" s="1">
        <f t="shared" si="28"/>
        <v>77</v>
      </c>
      <c r="I498" s="13">
        <f t="shared" si="29"/>
        <v>45775</v>
      </c>
      <c r="J498" s="13">
        <f t="shared" si="30"/>
        <v>45852</v>
      </c>
      <c r="K498" s="13" t="str">
        <f t="shared" si="31"/>
        <v/>
      </c>
    </row>
    <row r="499" spans="1:11" x14ac:dyDescent="0.3">
      <c r="A499" s="1" t="s">
        <v>396</v>
      </c>
      <c r="B499" s="9" t="s">
        <v>453</v>
      </c>
      <c r="C499" s="2">
        <v>1</v>
      </c>
      <c r="D499" s="1" t="s">
        <v>61</v>
      </c>
      <c r="E499" s="9" t="s">
        <v>271</v>
      </c>
      <c r="H499" s="1">
        <f t="shared" si="28"/>
        <v>76</v>
      </c>
      <c r="I499" s="13">
        <f t="shared" si="29"/>
        <v>45776</v>
      </c>
      <c r="J499" s="13">
        <f t="shared" si="30"/>
        <v>45852</v>
      </c>
      <c r="K499" s="13" t="str">
        <f t="shared" si="31"/>
        <v/>
      </c>
    </row>
    <row r="500" spans="1:11" x14ac:dyDescent="0.3">
      <c r="A500" s="1" t="s">
        <v>396</v>
      </c>
      <c r="B500" s="9" t="s">
        <v>453</v>
      </c>
      <c r="C500" s="2">
        <v>1</v>
      </c>
      <c r="D500" s="1" t="s">
        <v>61</v>
      </c>
      <c r="E500" s="9" t="s">
        <v>268</v>
      </c>
      <c r="H500" s="1">
        <f t="shared" si="28"/>
        <v>69</v>
      </c>
      <c r="I500" s="13">
        <f t="shared" si="29"/>
        <v>45776</v>
      </c>
      <c r="J500" s="13">
        <f t="shared" si="30"/>
        <v>45845</v>
      </c>
      <c r="K500" s="13" t="str">
        <f t="shared" si="31"/>
        <v/>
      </c>
    </row>
    <row r="501" spans="1:11" x14ac:dyDescent="0.3">
      <c r="A501" s="1" t="s">
        <v>396</v>
      </c>
      <c r="B501" s="9" t="s">
        <v>453</v>
      </c>
      <c r="C501" s="2">
        <v>1.94</v>
      </c>
      <c r="D501" s="1" t="s">
        <v>61</v>
      </c>
      <c r="E501" s="9" t="s">
        <v>204</v>
      </c>
      <c r="H501" s="1">
        <f t="shared" si="28"/>
        <v>59</v>
      </c>
      <c r="I501" s="13">
        <f t="shared" si="29"/>
        <v>45776</v>
      </c>
      <c r="J501" s="13">
        <f t="shared" si="30"/>
        <v>45835</v>
      </c>
      <c r="K501" s="13" t="str">
        <f t="shared" si="31"/>
        <v/>
      </c>
    </row>
    <row r="502" spans="1:11" x14ac:dyDescent="0.3">
      <c r="A502" s="1" t="s">
        <v>396</v>
      </c>
      <c r="B502" s="9" t="s">
        <v>453</v>
      </c>
      <c r="C502" s="2">
        <v>9.98</v>
      </c>
      <c r="D502" s="1" t="s">
        <v>61</v>
      </c>
      <c r="E502" s="9" t="s">
        <v>289</v>
      </c>
      <c r="H502" s="1">
        <f t="shared" si="28"/>
        <v>62</v>
      </c>
      <c r="I502" s="13">
        <f t="shared" si="29"/>
        <v>45776</v>
      </c>
      <c r="J502" s="13">
        <f t="shared" si="30"/>
        <v>45838</v>
      </c>
      <c r="K502" s="13" t="str">
        <f t="shared" si="31"/>
        <v/>
      </c>
    </row>
    <row r="503" spans="1:11" x14ac:dyDescent="0.3">
      <c r="A503" s="1" t="s">
        <v>396</v>
      </c>
      <c r="B503" s="9" t="s">
        <v>457</v>
      </c>
      <c r="C503" s="2">
        <v>7.36</v>
      </c>
      <c r="D503" s="1" t="s">
        <v>61</v>
      </c>
      <c r="E503" s="9" t="s">
        <v>312</v>
      </c>
      <c r="H503" s="1">
        <f t="shared" si="28"/>
        <v>84</v>
      </c>
      <c r="I503" s="13">
        <f t="shared" si="29"/>
        <v>45776</v>
      </c>
      <c r="J503" s="13">
        <f t="shared" si="30"/>
        <v>45860</v>
      </c>
      <c r="K503" s="13" t="str">
        <f t="shared" si="31"/>
        <v/>
      </c>
    </row>
    <row r="504" spans="1:11" x14ac:dyDescent="0.3">
      <c r="A504" s="1" t="s">
        <v>396</v>
      </c>
      <c r="B504" s="9" t="s">
        <v>457</v>
      </c>
      <c r="C504" s="2">
        <v>35.17</v>
      </c>
      <c r="D504" s="1" t="s">
        <v>61</v>
      </c>
      <c r="E504" s="9" t="s">
        <v>289</v>
      </c>
      <c r="H504" s="1">
        <f t="shared" si="28"/>
        <v>62</v>
      </c>
      <c r="I504" s="13">
        <f t="shared" si="29"/>
        <v>45776</v>
      </c>
      <c r="J504" s="13">
        <f t="shared" si="30"/>
        <v>45838</v>
      </c>
      <c r="K504" s="13" t="str">
        <f t="shared" si="31"/>
        <v/>
      </c>
    </row>
    <row r="505" spans="1:11" x14ac:dyDescent="0.3">
      <c r="A505" s="1" t="s">
        <v>396</v>
      </c>
      <c r="B505" s="9" t="s">
        <v>453</v>
      </c>
      <c r="C505" s="2">
        <v>3</v>
      </c>
      <c r="D505" s="1" t="s">
        <v>243</v>
      </c>
      <c r="H505" s="1" t="str">
        <f t="shared" si="28"/>
        <v/>
      </c>
      <c r="I505" s="13">
        <f t="shared" si="29"/>
        <v>45776</v>
      </c>
      <c r="J505" s="13" t="str">
        <f t="shared" si="30"/>
        <v/>
      </c>
      <c r="K505" s="13" t="str">
        <f t="shared" si="31"/>
        <v/>
      </c>
    </row>
    <row r="506" spans="1:11" x14ac:dyDescent="0.3">
      <c r="A506" s="1" t="s">
        <v>396</v>
      </c>
      <c r="B506" s="9" t="s">
        <v>458</v>
      </c>
      <c r="C506" s="2">
        <v>3.8</v>
      </c>
      <c r="D506" s="1" t="s">
        <v>61</v>
      </c>
      <c r="E506" s="9" t="s">
        <v>312</v>
      </c>
      <c r="H506" s="1">
        <f t="shared" si="28"/>
        <v>83</v>
      </c>
      <c r="I506" s="13">
        <f t="shared" si="29"/>
        <v>45777</v>
      </c>
      <c r="J506" s="13">
        <f t="shared" si="30"/>
        <v>45860</v>
      </c>
      <c r="K506" s="13" t="str">
        <f t="shared" si="31"/>
        <v/>
      </c>
    </row>
    <row r="507" spans="1:11" x14ac:dyDescent="0.3">
      <c r="A507" s="1" t="s">
        <v>396</v>
      </c>
      <c r="B507" s="9" t="s">
        <v>349</v>
      </c>
      <c r="C507" s="2">
        <v>3.3</v>
      </c>
      <c r="D507" s="1" t="s">
        <v>61</v>
      </c>
      <c r="E507" s="9" t="s">
        <v>204</v>
      </c>
      <c r="H507" s="1">
        <f t="shared" si="28"/>
        <v>58</v>
      </c>
      <c r="I507" s="13">
        <f t="shared" si="29"/>
        <v>45777</v>
      </c>
      <c r="J507" s="13">
        <f t="shared" si="30"/>
        <v>45835</v>
      </c>
      <c r="K507" s="13" t="str">
        <f t="shared" si="31"/>
        <v/>
      </c>
    </row>
    <row r="508" spans="1:11" x14ac:dyDescent="0.3">
      <c r="A508" s="1" t="s">
        <v>396</v>
      </c>
      <c r="B508" s="9" t="s">
        <v>182</v>
      </c>
      <c r="C508" s="2">
        <v>118.57</v>
      </c>
      <c r="D508" s="1" t="s">
        <v>61</v>
      </c>
      <c r="E508" s="9" t="s">
        <v>203</v>
      </c>
      <c r="H508" s="1">
        <f t="shared" si="28"/>
        <v>51</v>
      </c>
      <c r="I508" s="13">
        <f t="shared" si="29"/>
        <v>45782</v>
      </c>
      <c r="J508" s="13">
        <f t="shared" si="30"/>
        <v>45833</v>
      </c>
      <c r="K508" s="13" t="str">
        <f t="shared" si="31"/>
        <v/>
      </c>
    </row>
    <row r="509" spans="1:11" x14ac:dyDescent="0.3">
      <c r="A509" s="1" t="s">
        <v>396</v>
      </c>
      <c r="B509" s="9" t="s">
        <v>217</v>
      </c>
      <c r="C509" s="2">
        <v>4.55</v>
      </c>
      <c r="D509" s="1" t="s">
        <v>61</v>
      </c>
      <c r="E509" s="9" t="s">
        <v>241</v>
      </c>
      <c r="H509" s="1">
        <f t="shared" si="28"/>
        <v>59</v>
      </c>
      <c r="I509" s="13">
        <f t="shared" si="29"/>
        <v>45789</v>
      </c>
      <c r="J509" s="13">
        <f t="shared" si="30"/>
        <v>45848</v>
      </c>
      <c r="K509" s="13" t="str">
        <f t="shared" si="31"/>
        <v/>
      </c>
    </row>
    <row r="510" spans="1:11" x14ac:dyDescent="0.3">
      <c r="A510" s="1" t="s">
        <v>396</v>
      </c>
      <c r="B510" s="9" t="s">
        <v>269</v>
      </c>
      <c r="C510" s="2">
        <v>9.14</v>
      </c>
      <c r="D510" s="1" t="s">
        <v>61</v>
      </c>
      <c r="E510" s="9" t="s">
        <v>268</v>
      </c>
      <c r="H510" s="1">
        <f t="shared" si="28"/>
        <v>54</v>
      </c>
      <c r="I510" s="13">
        <f t="shared" si="29"/>
        <v>45791</v>
      </c>
      <c r="J510" s="13">
        <f t="shared" si="30"/>
        <v>45845</v>
      </c>
      <c r="K510" s="13" t="str">
        <f t="shared" si="31"/>
        <v/>
      </c>
    </row>
    <row r="511" spans="1:11" x14ac:dyDescent="0.3">
      <c r="A511" s="1" t="s">
        <v>396</v>
      </c>
      <c r="B511" s="9" t="s">
        <v>459</v>
      </c>
      <c r="C511" s="2">
        <v>3.82</v>
      </c>
      <c r="D511" s="1" t="s">
        <v>243</v>
      </c>
      <c r="H511" s="1" t="str">
        <f t="shared" si="28"/>
        <v/>
      </c>
      <c r="I511" s="13">
        <f t="shared" si="29"/>
        <v>45791</v>
      </c>
      <c r="J511" s="13" t="str">
        <f t="shared" si="30"/>
        <v/>
      </c>
      <c r="K511" s="13" t="str">
        <f t="shared" si="31"/>
        <v/>
      </c>
    </row>
    <row r="512" spans="1:11" x14ac:dyDescent="0.3">
      <c r="A512" s="1" t="s">
        <v>396</v>
      </c>
      <c r="B512" s="9" t="s">
        <v>459</v>
      </c>
      <c r="C512" s="2">
        <v>129.81</v>
      </c>
      <c r="D512" s="1" t="s">
        <v>61</v>
      </c>
      <c r="E512" s="9" t="s">
        <v>289</v>
      </c>
      <c r="H512" s="1">
        <f t="shared" si="28"/>
        <v>47</v>
      </c>
      <c r="I512" s="13">
        <f t="shared" si="29"/>
        <v>45791</v>
      </c>
      <c r="J512" s="13">
        <f t="shared" si="30"/>
        <v>45838</v>
      </c>
      <c r="K512" s="13" t="str">
        <f t="shared" si="31"/>
        <v/>
      </c>
    </row>
    <row r="513" spans="1:11" x14ac:dyDescent="0.3">
      <c r="A513" s="1" t="s">
        <v>396</v>
      </c>
      <c r="B513" s="9" t="s">
        <v>186</v>
      </c>
      <c r="C513" s="2">
        <v>1.36</v>
      </c>
      <c r="D513" s="1" t="s">
        <v>61</v>
      </c>
      <c r="E513" s="9" t="s">
        <v>268</v>
      </c>
      <c r="H513" s="1">
        <f t="shared" si="28"/>
        <v>49</v>
      </c>
      <c r="I513" s="13">
        <f t="shared" si="29"/>
        <v>45796</v>
      </c>
      <c r="J513" s="13">
        <f t="shared" si="30"/>
        <v>45845</v>
      </c>
      <c r="K513" s="13" t="str">
        <f t="shared" si="31"/>
        <v/>
      </c>
    </row>
    <row r="514" spans="1:11" x14ac:dyDescent="0.3">
      <c r="A514" s="1" t="s">
        <v>396</v>
      </c>
      <c r="B514" s="9" t="s">
        <v>188</v>
      </c>
      <c r="C514" s="2">
        <v>4.26</v>
      </c>
      <c r="D514" s="1" t="s">
        <v>223</v>
      </c>
      <c r="G514" s="1" t="s">
        <v>460</v>
      </c>
      <c r="H514" s="1" t="str">
        <f t="shared" ref="H514:H577" si="32">IF(AND(LEN(I514)&gt;0,LEN(J514)&gt;0),J514-I514,"")</f>
        <v/>
      </c>
      <c r="I514" s="13">
        <f t="shared" ref="I514:I577" si="33">IF(B514="","",IF(ISNUMBER(B514),B514,DATE(VALUE(RIGHT(TRIM(B514),4)),VALUE(MID(TRIM(B514),4,2)),VALUE(LEFT(TRIM(B514),2)))))</f>
        <v>45799</v>
      </c>
      <c r="J514" s="13" t="str">
        <f t="shared" ref="J514:J577" si="34">IF(E514="","",IF(ISNUMBER(E514),E514,DATE(VALUE(RIGHT(TRIM(E514),4)),VALUE(MID(TRIM(E514),4,2)),VALUE(LEFT(TRIM(E514),2)))))</f>
        <v/>
      </c>
      <c r="K514" s="13" t="str">
        <f t="shared" ref="K514:K577" si="35">IF(F514="","",IF(ISNUMBER(F514),F514,DATE(VALUE(RIGHT(TRIM(F514),4)),VALUE(MID(TRIM(F514),4,2)),VALUE(LEFT(TRIM(F514),2)))))</f>
        <v/>
      </c>
    </row>
    <row r="515" spans="1:11" x14ac:dyDescent="0.3">
      <c r="A515" s="1" t="s">
        <v>396</v>
      </c>
      <c r="B515" s="9" t="s">
        <v>461</v>
      </c>
      <c r="C515" s="2">
        <v>2.78</v>
      </c>
      <c r="D515" s="1" t="s">
        <v>61</v>
      </c>
      <c r="E515" s="9" t="s">
        <v>271</v>
      </c>
      <c r="H515" s="1">
        <f t="shared" si="32"/>
        <v>52</v>
      </c>
      <c r="I515" s="13">
        <f t="shared" si="33"/>
        <v>45800</v>
      </c>
      <c r="J515" s="13">
        <f t="shared" si="34"/>
        <v>45852</v>
      </c>
      <c r="K515" s="13" t="str">
        <f t="shared" si="35"/>
        <v/>
      </c>
    </row>
    <row r="516" spans="1:11" x14ac:dyDescent="0.3">
      <c r="A516" s="1" t="s">
        <v>396</v>
      </c>
      <c r="B516" s="9" t="s">
        <v>353</v>
      </c>
      <c r="C516" s="2">
        <v>6.46</v>
      </c>
      <c r="D516" s="1" t="s">
        <v>61</v>
      </c>
      <c r="E516" s="9" t="s">
        <v>206</v>
      </c>
      <c r="H516" s="1">
        <f t="shared" si="32"/>
        <v>39</v>
      </c>
      <c r="I516" s="13">
        <f t="shared" si="33"/>
        <v>45800</v>
      </c>
      <c r="J516" s="13">
        <f t="shared" si="34"/>
        <v>45839</v>
      </c>
      <c r="K516" s="13" t="str">
        <f t="shared" si="35"/>
        <v/>
      </c>
    </row>
    <row r="517" spans="1:11" x14ac:dyDescent="0.3">
      <c r="A517" s="1" t="s">
        <v>396</v>
      </c>
      <c r="B517" s="9" t="s">
        <v>353</v>
      </c>
      <c r="C517" s="2">
        <v>1.71</v>
      </c>
      <c r="D517" s="1" t="s">
        <v>61</v>
      </c>
      <c r="E517" s="9" t="s">
        <v>219</v>
      </c>
      <c r="H517" s="1">
        <f t="shared" si="32"/>
        <v>73</v>
      </c>
      <c r="I517" s="13">
        <f t="shared" si="33"/>
        <v>45800</v>
      </c>
      <c r="J517" s="13">
        <f t="shared" si="34"/>
        <v>45873</v>
      </c>
      <c r="K517" s="13" t="str">
        <f t="shared" si="35"/>
        <v/>
      </c>
    </row>
    <row r="518" spans="1:11" x14ac:dyDescent="0.3">
      <c r="A518" s="1" t="s">
        <v>396</v>
      </c>
      <c r="B518" s="9" t="s">
        <v>462</v>
      </c>
      <c r="C518" s="2">
        <v>9</v>
      </c>
      <c r="D518" s="1" t="s">
        <v>243</v>
      </c>
      <c r="H518" s="1" t="str">
        <f t="shared" si="32"/>
        <v/>
      </c>
      <c r="I518" s="13">
        <f t="shared" si="33"/>
        <v>45803</v>
      </c>
      <c r="J518" s="13" t="str">
        <f t="shared" si="34"/>
        <v/>
      </c>
      <c r="K518" s="13" t="str">
        <f t="shared" si="35"/>
        <v/>
      </c>
    </row>
    <row r="519" spans="1:11" x14ac:dyDescent="0.3">
      <c r="A519" s="1" t="s">
        <v>396</v>
      </c>
      <c r="B519" s="9" t="s">
        <v>272</v>
      </c>
      <c r="C519" s="2">
        <v>4.5</v>
      </c>
      <c r="D519" s="1" t="s">
        <v>61</v>
      </c>
      <c r="E519" s="9" t="s">
        <v>366</v>
      </c>
      <c r="H519" s="1">
        <f t="shared" si="32"/>
        <v>65</v>
      </c>
      <c r="I519" s="13">
        <f t="shared" si="33"/>
        <v>45803</v>
      </c>
      <c r="J519" s="13">
        <f t="shared" si="34"/>
        <v>45868</v>
      </c>
      <c r="K519" s="13" t="str">
        <f t="shared" si="35"/>
        <v/>
      </c>
    </row>
    <row r="520" spans="1:11" x14ac:dyDescent="0.3">
      <c r="A520" s="1" t="s">
        <v>396</v>
      </c>
      <c r="B520" s="9" t="s">
        <v>462</v>
      </c>
      <c r="C520" s="2">
        <v>12.3</v>
      </c>
      <c r="D520" s="1" t="s">
        <v>243</v>
      </c>
      <c r="H520" s="1" t="str">
        <f t="shared" si="32"/>
        <v/>
      </c>
      <c r="I520" s="13">
        <f t="shared" si="33"/>
        <v>45803</v>
      </c>
      <c r="J520" s="13" t="str">
        <f t="shared" si="34"/>
        <v/>
      </c>
      <c r="K520" s="13" t="str">
        <f t="shared" si="35"/>
        <v/>
      </c>
    </row>
    <row r="521" spans="1:11" x14ac:dyDescent="0.3">
      <c r="A521" s="1" t="s">
        <v>396</v>
      </c>
      <c r="B521" s="9" t="s">
        <v>272</v>
      </c>
      <c r="C521" s="2">
        <v>1</v>
      </c>
      <c r="D521" s="1" t="s">
        <v>61</v>
      </c>
      <c r="E521" s="9" t="s">
        <v>219</v>
      </c>
      <c r="H521" s="1">
        <f t="shared" si="32"/>
        <v>70</v>
      </c>
      <c r="I521" s="13">
        <f t="shared" si="33"/>
        <v>45803</v>
      </c>
      <c r="J521" s="13">
        <f t="shared" si="34"/>
        <v>45873</v>
      </c>
      <c r="K521" s="13" t="str">
        <f t="shared" si="35"/>
        <v/>
      </c>
    </row>
    <row r="522" spans="1:11" x14ac:dyDescent="0.3">
      <c r="A522" s="1" t="s">
        <v>396</v>
      </c>
      <c r="B522" s="9" t="s">
        <v>463</v>
      </c>
      <c r="C522" s="2">
        <v>29.03</v>
      </c>
      <c r="D522" s="1" t="s">
        <v>243</v>
      </c>
      <c r="H522" s="1" t="str">
        <f t="shared" si="32"/>
        <v/>
      </c>
      <c r="I522" s="13">
        <f t="shared" si="33"/>
        <v>45804</v>
      </c>
      <c r="J522" s="13" t="str">
        <f t="shared" si="34"/>
        <v/>
      </c>
      <c r="K522" s="13" t="str">
        <f t="shared" si="35"/>
        <v/>
      </c>
    </row>
    <row r="523" spans="1:11" x14ac:dyDescent="0.3">
      <c r="A523" s="1" t="s">
        <v>396</v>
      </c>
      <c r="B523" s="9" t="s">
        <v>191</v>
      </c>
      <c r="C523" s="2">
        <v>29.18</v>
      </c>
      <c r="D523" s="1" t="s">
        <v>243</v>
      </c>
      <c r="H523" s="1" t="str">
        <f t="shared" si="32"/>
        <v/>
      </c>
      <c r="I523" s="13">
        <f t="shared" si="33"/>
        <v>45804</v>
      </c>
      <c r="J523" s="13" t="str">
        <f t="shared" si="34"/>
        <v/>
      </c>
      <c r="K523" s="13" t="str">
        <f t="shared" si="35"/>
        <v/>
      </c>
    </row>
    <row r="524" spans="1:11" x14ac:dyDescent="0.3">
      <c r="A524" s="1" t="s">
        <v>396</v>
      </c>
      <c r="B524" s="9" t="s">
        <v>464</v>
      </c>
      <c r="C524" s="2">
        <v>31.349900000000002</v>
      </c>
      <c r="D524" s="1" t="s">
        <v>243</v>
      </c>
      <c r="H524" s="1" t="str">
        <f t="shared" si="32"/>
        <v/>
      </c>
      <c r="I524" s="13">
        <f t="shared" si="33"/>
        <v>45818</v>
      </c>
      <c r="J524" s="13" t="str">
        <f t="shared" si="34"/>
        <v/>
      </c>
      <c r="K524" s="13" t="str">
        <f t="shared" si="35"/>
        <v/>
      </c>
    </row>
    <row r="525" spans="1:11" x14ac:dyDescent="0.3">
      <c r="A525" s="1" t="s">
        <v>396</v>
      </c>
      <c r="B525" s="9" t="s">
        <v>194</v>
      </c>
      <c r="C525" s="2">
        <v>8.9</v>
      </c>
      <c r="D525" s="1" t="s">
        <v>243</v>
      </c>
      <c r="H525" s="1" t="str">
        <f t="shared" si="32"/>
        <v/>
      </c>
      <c r="I525" s="13">
        <f t="shared" si="33"/>
        <v>45819</v>
      </c>
      <c r="J525" s="13" t="str">
        <f t="shared" si="34"/>
        <v/>
      </c>
      <c r="K525" s="13" t="str">
        <f t="shared" si="35"/>
        <v/>
      </c>
    </row>
    <row r="526" spans="1:11" x14ac:dyDescent="0.3">
      <c r="A526" s="1" t="s">
        <v>396</v>
      </c>
      <c r="B526" s="9" t="s">
        <v>351</v>
      </c>
      <c r="C526" s="2">
        <v>5.32</v>
      </c>
      <c r="D526" s="1" t="s">
        <v>243</v>
      </c>
      <c r="H526" s="1" t="str">
        <f t="shared" si="32"/>
        <v/>
      </c>
      <c r="I526" s="13">
        <f t="shared" si="33"/>
        <v>45825</v>
      </c>
      <c r="J526" s="13" t="str">
        <f t="shared" si="34"/>
        <v/>
      </c>
      <c r="K526" s="13" t="str">
        <f t="shared" si="35"/>
        <v/>
      </c>
    </row>
    <row r="527" spans="1:11" x14ac:dyDescent="0.3">
      <c r="A527" s="1" t="s">
        <v>396</v>
      </c>
      <c r="B527" s="9" t="s">
        <v>465</v>
      </c>
      <c r="C527" s="2">
        <v>4.8899999999999997</v>
      </c>
      <c r="D527" s="1" t="s">
        <v>243</v>
      </c>
      <c r="H527" s="1" t="str">
        <f t="shared" si="32"/>
        <v/>
      </c>
      <c r="I527" s="13">
        <f t="shared" si="33"/>
        <v>45827</v>
      </c>
      <c r="J527" s="13" t="str">
        <f t="shared" si="34"/>
        <v/>
      </c>
      <c r="K527" s="13" t="str">
        <f t="shared" si="35"/>
        <v/>
      </c>
    </row>
    <row r="528" spans="1:11" x14ac:dyDescent="0.3">
      <c r="A528" s="1" t="s">
        <v>396</v>
      </c>
      <c r="B528" s="9" t="s">
        <v>466</v>
      </c>
      <c r="C528" s="2">
        <v>2.5</v>
      </c>
      <c r="D528" s="1" t="s">
        <v>243</v>
      </c>
      <c r="H528" s="1" t="str">
        <f t="shared" si="32"/>
        <v/>
      </c>
      <c r="I528" s="13">
        <f t="shared" si="33"/>
        <v>45827</v>
      </c>
      <c r="J528" s="13" t="str">
        <f t="shared" si="34"/>
        <v/>
      </c>
      <c r="K528" s="13" t="str">
        <f t="shared" si="35"/>
        <v/>
      </c>
    </row>
    <row r="529" spans="1:11" x14ac:dyDescent="0.3">
      <c r="A529" s="1" t="s">
        <v>396</v>
      </c>
      <c r="B529" s="9" t="s">
        <v>199</v>
      </c>
      <c r="C529" s="2">
        <v>4.82</v>
      </c>
      <c r="D529" s="1" t="s">
        <v>243</v>
      </c>
      <c r="H529" s="1" t="str">
        <f t="shared" si="32"/>
        <v/>
      </c>
      <c r="I529" s="13">
        <f t="shared" si="33"/>
        <v>45828</v>
      </c>
      <c r="J529" s="13" t="str">
        <f t="shared" si="34"/>
        <v/>
      </c>
      <c r="K529" s="13" t="str">
        <f t="shared" si="35"/>
        <v/>
      </c>
    </row>
    <row r="530" spans="1:11" x14ac:dyDescent="0.3">
      <c r="A530" s="1" t="s">
        <v>396</v>
      </c>
      <c r="B530" s="9" t="s">
        <v>199</v>
      </c>
      <c r="C530" s="2">
        <v>7.99</v>
      </c>
      <c r="D530" s="1" t="s">
        <v>243</v>
      </c>
      <c r="H530" s="1" t="str">
        <f t="shared" si="32"/>
        <v/>
      </c>
      <c r="I530" s="13">
        <f t="shared" si="33"/>
        <v>45828</v>
      </c>
      <c r="J530" s="13" t="str">
        <f t="shared" si="34"/>
        <v/>
      </c>
      <c r="K530" s="13" t="str">
        <f t="shared" si="35"/>
        <v/>
      </c>
    </row>
    <row r="531" spans="1:11" x14ac:dyDescent="0.3">
      <c r="A531" s="1" t="s">
        <v>396</v>
      </c>
      <c r="B531" s="9" t="s">
        <v>316</v>
      </c>
      <c r="C531" s="2">
        <v>2.68</v>
      </c>
      <c r="D531" s="1" t="s">
        <v>61</v>
      </c>
      <c r="E531" s="9" t="s">
        <v>366</v>
      </c>
      <c r="H531" s="1">
        <f t="shared" si="32"/>
        <v>37</v>
      </c>
      <c r="I531" s="13">
        <f t="shared" si="33"/>
        <v>45831</v>
      </c>
      <c r="J531" s="13">
        <f t="shared" si="34"/>
        <v>45868</v>
      </c>
      <c r="K531" s="13" t="str">
        <f t="shared" si="35"/>
        <v/>
      </c>
    </row>
    <row r="532" spans="1:11" x14ac:dyDescent="0.3">
      <c r="A532" s="1" t="s">
        <v>396</v>
      </c>
      <c r="B532" s="9" t="s">
        <v>316</v>
      </c>
      <c r="C532" s="2">
        <v>1.8</v>
      </c>
      <c r="D532" s="1" t="s">
        <v>243</v>
      </c>
      <c r="H532" s="1" t="str">
        <f t="shared" si="32"/>
        <v/>
      </c>
      <c r="I532" s="13">
        <f t="shared" si="33"/>
        <v>45831</v>
      </c>
      <c r="J532" s="13" t="str">
        <f t="shared" si="34"/>
        <v/>
      </c>
      <c r="K532" s="13" t="str">
        <f t="shared" si="35"/>
        <v/>
      </c>
    </row>
    <row r="533" spans="1:11" x14ac:dyDescent="0.3">
      <c r="A533" s="1" t="s">
        <v>396</v>
      </c>
      <c r="B533" s="9" t="s">
        <v>265</v>
      </c>
      <c r="C533" s="2">
        <v>2.5</v>
      </c>
      <c r="D533" s="1" t="s">
        <v>243</v>
      </c>
      <c r="H533" s="1" t="str">
        <f t="shared" si="32"/>
        <v/>
      </c>
      <c r="I533" s="13">
        <f t="shared" si="33"/>
        <v>45834</v>
      </c>
      <c r="J533" s="13" t="str">
        <f t="shared" si="34"/>
        <v/>
      </c>
      <c r="K533" s="13" t="str">
        <f t="shared" si="35"/>
        <v/>
      </c>
    </row>
    <row r="534" spans="1:11" x14ac:dyDescent="0.3">
      <c r="A534" s="1" t="s">
        <v>396</v>
      </c>
      <c r="B534" s="9" t="s">
        <v>265</v>
      </c>
      <c r="C534" s="2">
        <v>7.82</v>
      </c>
      <c r="D534" s="1" t="s">
        <v>243</v>
      </c>
      <c r="H534" s="1" t="str">
        <f t="shared" si="32"/>
        <v/>
      </c>
      <c r="I534" s="13">
        <f t="shared" si="33"/>
        <v>45834</v>
      </c>
      <c r="J534" s="13" t="str">
        <f t="shared" si="34"/>
        <v/>
      </c>
      <c r="K534" s="13" t="str">
        <f t="shared" si="35"/>
        <v/>
      </c>
    </row>
    <row r="535" spans="1:11" x14ac:dyDescent="0.3">
      <c r="A535" s="1" t="s">
        <v>396</v>
      </c>
      <c r="B535" s="9" t="s">
        <v>467</v>
      </c>
      <c r="C535" s="2">
        <v>12.42</v>
      </c>
      <c r="D535" s="1" t="s">
        <v>243</v>
      </c>
      <c r="H535" s="1" t="str">
        <f t="shared" si="32"/>
        <v/>
      </c>
      <c r="I535" s="13">
        <f t="shared" si="33"/>
        <v>45838</v>
      </c>
      <c r="J535" s="13" t="str">
        <f t="shared" si="34"/>
        <v/>
      </c>
      <c r="K535" s="13" t="str">
        <f t="shared" si="35"/>
        <v/>
      </c>
    </row>
    <row r="536" spans="1:11" x14ac:dyDescent="0.3">
      <c r="A536" s="1" t="s">
        <v>396</v>
      </c>
      <c r="B536" s="9" t="s">
        <v>268</v>
      </c>
      <c r="C536" s="2">
        <v>4.09</v>
      </c>
      <c r="D536" s="1" t="s">
        <v>243</v>
      </c>
      <c r="H536" s="1" t="str">
        <f t="shared" si="32"/>
        <v/>
      </c>
      <c r="I536" s="13">
        <f t="shared" si="33"/>
        <v>45845</v>
      </c>
      <c r="J536" s="13" t="str">
        <f t="shared" si="34"/>
        <v/>
      </c>
      <c r="K536" s="13" t="str">
        <f t="shared" si="35"/>
        <v/>
      </c>
    </row>
    <row r="537" spans="1:11" x14ac:dyDescent="0.3">
      <c r="A537" s="1" t="s">
        <v>396</v>
      </c>
      <c r="B537" s="9" t="s">
        <v>268</v>
      </c>
      <c r="C537" s="2">
        <v>4.6500000000000004</v>
      </c>
      <c r="D537" s="1" t="s">
        <v>243</v>
      </c>
      <c r="H537" s="1" t="str">
        <f t="shared" si="32"/>
        <v/>
      </c>
      <c r="I537" s="13">
        <f t="shared" si="33"/>
        <v>45845</v>
      </c>
      <c r="J537" s="13" t="str">
        <f t="shared" si="34"/>
        <v/>
      </c>
      <c r="K537" s="13" t="str">
        <f t="shared" si="35"/>
        <v/>
      </c>
    </row>
    <row r="538" spans="1:11" x14ac:dyDescent="0.3">
      <c r="A538" s="1" t="s">
        <v>396</v>
      </c>
      <c r="B538" s="9" t="s">
        <v>268</v>
      </c>
      <c r="C538" s="2">
        <v>5.89</v>
      </c>
      <c r="D538" s="1" t="s">
        <v>243</v>
      </c>
      <c r="H538" s="1" t="str">
        <f t="shared" si="32"/>
        <v/>
      </c>
      <c r="I538" s="13">
        <f t="shared" si="33"/>
        <v>45845</v>
      </c>
      <c r="J538" s="13" t="str">
        <f t="shared" si="34"/>
        <v/>
      </c>
      <c r="K538" s="13" t="str">
        <f t="shared" si="35"/>
        <v/>
      </c>
    </row>
    <row r="539" spans="1:11" x14ac:dyDescent="0.3">
      <c r="A539" s="1" t="s">
        <v>396</v>
      </c>
      <c r="B539" s="9" t="s">
        <v>468</v>
      </c>
      <c r="C539" s="2">
        <v>5.72</v>
      </c>
      <c r="D539" s="1" t="s">
        <v>243</v>
      </c>
      <c r="H539" s="1" t="str">
        <f t="shared" si="32"/>
        <v/>
      </c>
      <c r="I539" s="13">
        <f t="shared" si="33"/>
        <v>45846</v>
      </c>
      <c r="J539" s="13" t="str">
        <f t="shared" si="34"/>
        <v/>
      </c>
      <c r="K539" s="13" t="str">
        <f t="shared" si="35"/>
        <v/>
      </c>
    </row>
    <row r="540" spans="1:11" x14ac:dyDescent="0.3">
      <c r="A540" s="1" t="s">
        <v>396</v>
      </c>
      <c r="B540" s="9" t="s">
        <v>211</v>
      </c>
      <c r="C540" s="2">
        <v>27.5</v>
      </c>
      <c r="D540" s="1" t="s">
        <v>243</v>
      </c>
      <c r="H540" s="1" t="str">
        <f t="shared" si="32"/>
        <v/>
      </c>
      <c r="I540" s="13">
        <f t="shared" si="33"/>
        <v>45854</v>
      </c>
      <c r="J540" s="13" t="str">
        <f t="shared" si="34"/>
        <v/>
      </c>
      <c r="K540" s="13" t="str">
        <f t="shared" si="35"/>
        <v/>
      </c>
    </row>
    <row r="541" spans="1:11" x14ac:dyDescent="0.3">
      <c r="A541" s="1" t="s">
        <v>396</v>
      </c>
      <c r="B541" s="9" t="s">
        <v>212</v>
      </c>
      <c r="C541" s="2">
        <v>2.94</v>
      </c>
      <c r="D541" s="1" t="s">
        <v>243</v>
      </c>
      <c r="H541" s="1" t="str">
        <f t="shared" si="32"/>
        <v/>
      </c>
      <c r="I541" s="13">
        <f t="shared" si="33"/>
        <v>45856</v>
      </c>
      <c r="J541" s="13" t="str">
        <f t="shared" si="34"/>
        <v/>
      </c>
      <c r="K541" s="13" t="str">
        <f t="shared" si="35"/>
        <v/>
      </c>
    </row>
    <row r="542" spans="1:11" x14ac:dyDescent="0.3">
      <c r="A542" s="1" t="s">
        <v>396</v>
      </c>
      <c r="B542" s="9" t="s">
        <v>312</v>
      </c>
      <c r="C542" s="2">
        <v>9.0329999999999995</v>
      </c>
      <c r="D542" s="1" t="s">
        <v>243</v>
      </c>
      <c r="H542" s="1" t="str">
        <f t="shared" si="32"/>
        <v/>
      </c>
      <c r="I542" s="13">
        <f t="shared" si="33"/>
        <v>45860</v>
      </c>
      <c r="J542" s="13" t="str">
        <f t="shared" si="34"/>
        <v/>
      </c>
      <c r="K542" s="13" t="str">
        <f t="shared" si="35"/>
        <v/>
      </c>
    </row>
    <row r="543" spans="1:11" x14ac:dyDescent="0.3">
      <c r="A543" s="1" t="s">
        <v>469</v>
      </c>
      <c r="B543" s="9">
        <v>45295</v>
      </c>
      <c r="C543" s="2">
        <v>2.0341</v>
      </c>
      <c r="D543" s="1" t="s">
        <v>61</v>
      </c>
      <c r="E543" s="9">
        <v>45348</v>
      </c>
      <c r="H543" s="1">
        <f t="shared" si="32"/>
        <v>53</v>
      </c>
      <c r="I543" s="13">
        <f t="shared" si="33"/>
        <v>45295</v>
      </c>
      <c r="J543" s="13">
        <f t="shared" si="34"/>
        <v>45348</v>
      </c>
      <c r="K543" s="13" t="str">
        <f t="shared" si="35"/>
        <v/>
      </c>
    </row>
    <row r="544" spans="1:11" x14ac:dyDescent="0.3">
      <c r="A544" s="1" t="s">
        <v>469</v>
      </c>
      <c r="B544" s="9">
        <v>45482</v>
      </c>
      <c r="C544" s="2">
        <v>2.9626000000000001</v>
      </c>
      <c r="D544" s="1" t="s">
        <v>61</v>
      </c>
      <c r="E544" s="9">
        <v>45687</v>
      </c>
      <c r="H544" s="1">
        <f t="shared" si="32"/>
        <v>205</v>
      </c>
      <c r="I544" s="13">
        <f t="shared" si="33"/>
        <v>45482</v>
      </c>
      <c r="J544" s="13">
        <f t="shared" si="34"/>
        <v>45687</v>
      </c>
      <c r="K544" s="13" t="str">
        <f t="shared" si="35"/>
        <v/>
      </c>
    </row>
    <row r="545" spans="1:11" x14ac:dyDescent="0.3">
      <c r="A545" s="1" t="s">
        <v>469</v>
      </c>
      <c r="B545" s="9">
        <v>45593</v>
      </c>
      <c r="C545" s="2">
        <v>19.668700000000001</v>
      </c>
      <c r="D545" s="1" t="s">
        <v>61</v>
      </c>
      <c r="E545" s="9">
        <v>45698</v>
      </c>
      <c r="H545" s="1">
        <f t="shared" si="32"/>
        <v>105</v>
      </c>
      <c r="I545" s="13">
        <f t="shared" si="33"/>
        <v>45593</v>
      </c>
      <c r="J545" s="13">
        <f t="shared" si="34"/>
        <v>45698</v>
      </c>
      <c r="K545" s="13" t="str">
        <f t="shared" si="35"/>
        <v/>
      </c>
    </row>
    <row r="546" spans="1:11" x14ac:dyDescent="0.3">
      <c r="A546" s="1" t="s">
        <v>469</v>
      </c>
      <c r="B546" s="9">
        <v>45834</v>
      </c>
      <c r="C546" s="2">
        <v>8.8000000000000007</v>
      </c>
      <c r="D546" s="1" t="s">
        <v>243</v>
      </c>
      <c r="H546" s="1" t="str">
        <f t="shared" si="32"/>
        <v/>
      </c>
      <c r="I546" s="13">
        <f t="shared" si="33"/>
        <v>45834</v>
      </c>
      <c r="J546" s="13" t="str">
        <f t="shared" si="34"/>
        <v/>
      </c>
      <c r="K546" s="13" t="str">
        <f t="shared" si="35"/>
        <v/>
      </c>
    </row>
    <row r="547" spans="1:11" x14ac:dyDescent="0.3">
      <c r="A547" s="1" t="s">
        <v>470</v>
      </c>
      <c r="B547" s="9" t="s">
        <v>471</v>
      </c>
      <c r="C547" s="2">
        <v>0.7</v>
      </c>
      <c r="D547" s="1" t="s">
        <v>61</v>
      </c>
      <c r="E547" s="9" t="s">
        <v>78</v>
      </c>
      <c r="H547" s="1">
        <f t="shared" si="32"/>
        <v>151</v>
      </c>
      <c r="I547" s="13">
        <f t="shared" si="33"/>
        <v>44959</v>
      </c>
      <c r="J547" s="13">
        <f t="shared" si="34"/>
        <v>45110</v>
      </c>
      <c r="K547" s="13" t="str">
        <f t="shared" si="35"/>
        <v/>
      </c>
    </row>
    <row r="548" spans="1:11" x14ac:dyDescent="0.3">
      <c r="A548" s="1" t="s">
        <v>470</v>
      </c>
      <c r="B548" s="9" t="s">
        <v>472</v>
      </c>
      <c r="C548" s="2">
        <v>4</v>
      </c>
      <c r="D548" s="1" t="s">
        <v>61</v>
      </c>
      <c r="E548" s="9" t="s">
        <v>78</v>
      </c>
      <c r="H548" s="1">
        <f t="shared" si="32"/>
        <v>140</v>
      </c>
      <c r="I548" s="13">
        <f t="shared" si="33"/>
        <v>44970</v>
      </c>
      <c r="J548" s="13">
        <f t="shared" si="34"/>
        <v>45110</v>
      </c>
      <c r="K548" s="13" t="str">
        <f t="shared" si="35"/>
        <v/>
      </c>
    </row>
    <row r="549" spans="1:11" x14ac:dyDescent="0.3">
      <c r="A549" s="1" t="s">
        <v>470</v>
      </c>
      <c r="B549" s="9" t="s">
        <v>296</v>
      </c>
      <c r="C549" s="2">
        <v>9.73</v>
      </c>
      <c r="D549" s="1" t="s">
        <v>61</v>
      </c>
      <c r="E549" s="9" t="s">
        <v>80</v>
      </c>
      <c r="H549" s="1">
        <f t="shared" si="32"/>
        <v>91</v>
      </c>
      <c r="I549" s="13">
        <f t="shared" si="33"/>
        <v>45040</v>
      </c>
      <c r="J549" s="13">
        <f t="shared" si="34"/>
        <v>45131</v>
      </c>
      <c r="K549" s="13" t="str">
        <f t="shared" si="35"/>
        <v/>
      </c>
    </row>
    <row r="550" spans="1:11" x14ac:dyDescent="0.3">
      <c r="A550" s="1" t="s">
        <v>470</v>
      </c>
      <c r="B550" s="9" t="s">
        <v>296</v>
      </c>
      <c r="C550" s="2">
        <v>2.86</v>
      </c>
      <c r="D550" s="1" t="s">
        <v>61</v>
      </c>
      <c r="E550" s="9" t="s">
        <v>473</v>
      </c>
      <c r="H550" s="1">
        <f t="shared" si="32"/>
        <v>67</v>
      </c>
      <c r="I550" s="13">
        <f t="shared" si="33"/>
        <v>45040</v>
      </c>
      <c r="J550" s="13">
        <f t="shared" si="34"/>
        <v>45107</v>
      </c>
      <c r="K550" s="13" t="str">
        <f t="shared" si="35"/>
        <v/>
      </c>
    </row>
    <row r="551" spans="1:11" x14ac:dyDescent="0.3">
      <c r="A551" s="1" t="s">
        <v>470</v>
      </c>
      <c r="B551" s="9" t="s">
        <v>474</v>
      </c>
      <c r="C551" s="2">
        <v>1.0015000000000001</v>
      </c>
      <c r="D551" s="1" t="s">
        <v>61</v>
      </c>
      <c r="E551" s="9" t="s">
        <v>475</v>
      </c>
      <c r="H551" s="1">
        <f t="shared" si="32"/>
        <v>86</v>
      </c>
      <c r="I551" s="13">
        <f t="shared" si="33"/>
        <v>45056</v>
      </c>
      <c r="J551" s="13">
        <f t="shared" si="34"/>
        <v>45142</v>
      </c>
      <c r="K551" s="13" t="str">
        <f t="shared" si="35"/>
        <v/>
      </c>
    </row>
    <row r="552" spans="1:11" x14ac:dyDescent="0.3">
      <c r="A552" s="1" t="s">
        <v>470</v>
      </c>
      <c r="B552" s="9" t="s">
        <v>474</v>
      </c>
      <c r="C552" s="2">
        <v>16.8</v>
      </c>
      <c r="D552" s="1" t="s">
        <v>61</v>
      </c>
      <c r="E552" s="9" t="s">
        <v>476</v>
      </c>
      <c r="H552" s="1">
        <f t="shared" si="32"/>
        <v>56</v>
      </c>
      <c r="I552" s="13">
        <f t="shared" si="33"/>
        <v>45056</v>
      </c>
      <c r="J552" s="13">
        <f t="shared" si="34"/>
        <v>45112</v>
      </c>
      <c r="K552" s="13" t="str">
        <f t="shared" si="35"/>
        <v/>
      </c>
    </row>
    <row r="553" spans="1:11" x14ac:dyDescent="0.3">
      <c r="A553" s="1" t="s">
        <v>470</v>
      </c>
      <c r="B553" s="9" t="s">
        <v>477</v>
      </c>
      <c r="C553" s="2">
        <v>1.3</v>
      </c>
      <c r="D553" s="1" t="s">
        <v>61</v>
      </c>
      <c r="E553" s="9" t="s">
        <v>475</v>
      </c>
      <c r="H553" s="1">
        <f t="shared" si="32"/>
        <v>53</v>
      </c>
      <c r="I553" s="13">
        <f t="shared" si="33"/>
        <v>45089</v>
      </c>
      <c r="J553" s="13">
        <f t="shared" si="34"/>
        <v>45142</v>
      </c>
      <c r="K553" s="13" t="str">
        <f t="shared" si="35"/>
        <v/>
      </c>
    </row>
    <row r="554" spans="1:11" x14ac:dyDescent="0.3">
      <c r="A554" s="1" t="s">
        <v>470</v>
      </c>
      <c r="B554" s="9" t="s">
        <v>81</v>
      </c>
      <c r="C554" s="2">
        <v>0.5</v>
      </c>
      <c r="D554" s="1" t="s">
        <v>61</v>
      </c>
      <c r="E554" s="9" t="s">
        <v>358</v>
      </c>
      <c r="H554" s="1">
        <f t="shared" si="32"/>
        <v>63</v>
      </c>
      <c r="I554" s="13">
        <f t="shared" si="33"/>
        <v>45104</v>
      </c>
      <c r="J554" s="13">
        <f t="shared" si="34"/>
        <v>45167</v>
      </c>
      <c r="K554" s="13" t="str">
        <f t="shared" si="35"/>
        <v/>
      </c>
    </row>
    <row r="555" spans="1:11" x14ac:dyDescent="0.3">
      <c r="A555" s="1" t="s">
        <v>470</v>
      </c>
      <c r="B555" s="9" t="s">
        <v>478</v>
      </c>
      <c r="C555" s="2">
        <v>1.31</v>
      </c>
      <c r="D555" s="1" t="s">
        <v>61</v>
      </c>
      <c r="E555" s="9" t="s">
        <v>358</v>
      </c>
      <c r="H555" s="1">
        <f t="shared" si="32"/>
        <v>62</v>
      </c>
      <c r="I555" s="13">
        <f t="shared" si="33"/>
        <v>45105</v>
      </c>
      <c r="J555" s="13">
        <f t="shared" si="34"/>
        <v>45167</v>
      </c>
      <c r="K555" s="13" t="str">
        <f t="shared" si="35"/>
        <v/>
      </c>
    </row>
    <row r="556" spans="1:11" x14ac:dyDescent="0.3">
      <c r="A556" s="1" t="s">
        <v>470</v>
      </c>
      <c r="B556" s="9" t="s">
        <v>479</v>
      </c>
      <c r="C556" s="2">
        <v>1.01</v>
      </c>
      <c r="D556" s="1" t="s">
        <v>61</v>
      </c>
      <c r="E556" s="9" t="s">
        <v>361</v>
      </c>
      <c r="H556" s="1">
        <f t="shared" si="32"/>
        <v>96</v>
      </c>
      <c r="I556" s="13">
        <f t="shared" si="33"/>
        <v>45147</v>
      </c>
      <c r="J556" s="13">
        <f t="shared" si="34"/>
        <v>45243</v>
      </c>
      <c r="K556" s="13" t="str">
        <f t="shared" si="35"/>
        <v/>
      </c>
    </row>
    <row r="557" spans="1:11" x14ac:dyDescent="0.3">
      <c r="A557" s="1" t="s">
        <v>470</v>
      </c>
      <c r="B557" s="9" t="s">
        <v>480</v>
      </c>
      <c r="C557" s="2">
        <v>2.1800000000000002</v>
      </c>
      <c r="D557" s="1" t="s">
        <v>61</v>
      </c>
      <c r="E557" s="9" t="s">
        <v>481</v>
      </c>
      <c r="H557" s="1">
        <f t="shared" si="32"/>
        <v>76</v>
      </c>
      <c r="I557" s="13">
        <f t="shared" si="33"/>
        <v>45162</v>
      </c>
      <c r="J557" s="13">
        <f t="shared" si="34"/>
        <v>45238</v>
      </c>
      <c r="K557" s="13" t="str">
        <f t="shared" si="35"/>
        <v/>
      </c>
    </row>
    <row r="558" spans="1:11" x14ac:dyDescent="0.3">
      <c r="A558" s="1" t="s">
        <v>470</v>
      </c>
      <c r="B558" s="9" t="s">
        <v>333</v>
      </c>
      <c r="C558" s="2">
        <v>3.59</v>
      </c>
      <c r="D558" s="1" t="s">
        <v>61</v>
      </c>
      <c r="E558" s="9" t="s">
        <v>482</v>
      </c>
      <c r="H558" s="1">
        <f t="shared" si="32"/>
        <v>53</v>
      </c>
      <c r="I558" s="13">
        <f t="shared" si="33"/>
        <v>45187</v>
      </c>
      <c r="J558" s="13">
        <f t="shared" si="34"/>
        <v>45240</v>
      </c>
      <c r="K558" s="13" t="str">
        <f t="shared" si="35"/>
        <v/>
      </c>
    </row>
    <row r="559" spans="1:11" x14ac:dyDescent="0.3">
      <c r="A559" s="1" t="s">
        <v>470</v>
      </c>
      <c r="B559" s="9" t="s">
        <v>483</v>
      </c>
      <c r="C559" s="2">
        <v>1.03</v>
      </c>
      <c r="D559" s="1" t="s">
        <v>61</v>
      </c>
      <c r="E559" s="9" t="s">
        <v>337</v>
      </c>
      <c r="H559" s="1">
        <f t="shared" si="32"/>
        <v>50</v>
      </c>
      <c r="I559" s="13">
        <f t="shared" si="33"/>
        <v>45245</v>
      </c>
      <c r="J559" s="13">
        <f t="shared" si="34"/>
        <v>45295</v>
      </c>
      <c r="K559" s="13" t="str">
        <f t="shared" si="35"/>
        <v/>
      </c>
    </row>
    <row r="560" spans="1:11" x14ac:dyDescent="0.3">
      <c r="A560" s="1" t="s">
        <v>470</v>
      </c>
      <c r="B560" s="9" t="s">
        <v>229</v>
      </c>
      <c r="C560" s="2">
        <v>39.14</v>
      </c>
      <c r="D560" s="1" t="s">
        <v>61</v>
      </c>
      <c r="E560" s="9" t="s">
        <v>484</v>
      </c>
      <c r="H560" s="1">
        <f t="shared" si="32"/>
        <v>33</v>
      </c>
      <c r="I560" s="13">
        <f t="shared" si="33"/>
        <v>45316</v>
      </c>
      <c r="J560" s="13">
        <f t="shared" si="34"/>
        <v>45349</v>
      </c>
      <c r="K560" s="13" t="str">
        <f t="shared" si="35"/>
        <v/>
      </c>
    </row>
    <row r="561" spans="1:11" x14ac:dyDescent="0.3">
      <c r="A561" s="1" t="s">
        <v>470</v>
      </c>
      <c r="B561" s="9" t="s">
        <v>485</v>
      </c>
      <c r="C561" s="2">
        <v>35.93</v>
      </c>
      <c r="D561" s="1" t="s">
        <v>61</v>
      </c>
      <c r="E561" s="9" t="s">
        <v>486</v>
      </c>
      <c r="H561" s="1">
        <f t="shared" si="32"/>
        <v>98</v>
      </c>
      <c r="I561" s="13">
        <f t="shared" si="33"/>
        <v>45351</v>
      </c>
      <c r="J561" s="13">
        <f t="shared" si="34"/>
        <v>45449</v>
      </c>
      <c r="K561" s="13" t="str">
        <f t="shared" si="35"/>
        <v/>
      </c>
    </row>
    <row r="562" spans="1:11" x14ac:dyDescent="0.3">
      <c r="A562" s="1" t="s">
        <v>470</v>
      </c>
      <c r="B562" s="9" t="s">
        <v>487</v>
      </c>
      <c r="C562" s="2">
        <v>1.88</v>
      </c>
      <c r="D562" s="1" t="s">
        <v>61</v>
      </c>
      <c r="E562" s="9" t="s">
        <v>432</v>
      </c>
      <c r="H562" s="1">
        <f t="shared" si="32"/>
        <v>218</v>
      </c>
      <c r="I562" s="13">
        <f t="shared" si="33"/>
        <v>45362</v>
      </c>
      <c r="J562" s="13">
        <f t="shared" si="34"/>
        <v>45580</v>
      </c>
      <c r="K562" s="13" t="str">
        <f t="shared" si="35"/>
        <v/>
      </c>
    </row>
    <row r="563" spans="1:11" x14ac:dyDescent="0.3">
      <c r="A563" s="1" t="s">
        <v>470</v>
      </c>
      <c r="B563" s="9" t="s">
        <v>95</v>
      </c>
      <c r="C563" s="2">
        <v>2.06</v>
      </c>
      <c r="D563" s="1" t="s">
        <v>61</v>
      </c>
      <c r="E563" s="9" t="s">
        <v>488</v>
      </c>
      <c r="H563" s="1">
        <f t="shared" si="32"/>
        <v>114</v>
      </c>
      <c r="I563" s="13">
        <f t="shared" si="33"/>
        <v>45384</v>
      </c>
      <c r="J563" s="13">
        <f t="shared" si="34"/>
        <v>45498</v>
      </c>
      <c r="K563" s="13" t="str">
        <f t="shared" si="35"/>
        <v/>
      </c>
    </row>
    <row r="564" spans="1:11" x14ac:dyDescent="0.3">
      <c r="A564" s="1" t="s">
        <v>470</v>
      </c>
      <c r="B564" s="9" t="s">
        <v>103</v>
      </c>
      <c r="C564" s="2">
        <v>0.81</v>
      </c>
      <c r="D564" s="1" t="s">
        <v>61</v>
      </c>
      <c r="E564" s="9" t="s">
        <v>414</v>
      </c>
      <c r="H564" s="1">
        <f t="shared" si="32"/>
        <v>80</v>
      </c>
      <c r="I564" s="13">
        <f t="shared" si="33"/>
        <v>45397</v>
      </c>
      <c r="J564" s="13">
        <f t="shared" si="34"/>
        <v>45477</v>
      </c>
      <c r="K564" s="13" t="str">
        <f t="shared" si="35"/>
        <v/>
      </c>
    </row>
    <row r="565" spans="1:11" x14ac:dyDescent="0.3">
      <c r="A565" s="1" t="s">
        <v>470</v>
      </c>
      <c r="B565" s="9" t="s">
        <v>372</v>
      </c>
      <c r="C565" s="2">
        <v>1.74</v>
      </c>
      <c r="D565" s="1" t="s">
        <v>61</v>
      </c>
      <c r="E565" s="9" t="s">
        <v>127</v>
      </c>
      <c r="H565" s="1">
        <f t="shared" si="32"/>
        <v>123</v>
      </c>
      <c r="I565" s="13">
        <f t="shared" si="33"/>
        <v>45400</v>
      </c>
      <c r="J565" s="13">
        <f t="shared" si="34"/>
        <v>45523</v>
      </c>
      <c r="K565" s="13" t="str">
        <f t="shared" si="35"/>
        <v/>
      </c>
    </row>
    <row r="566" spans="1:11" x14ac:dyDescent="0.3">
      <c r="A566" s="1" t="s">
        <v>470</v>
      </c>
      <c r="B566" s="9" t="s">
        <v>489</v>
      </c>
      <c r="C566" s="2">
        <v>5.36</v>
      </c>
      <c r="D566" s="1" t="s">
        <v>61</v>
      </c>
      <c r="E566" s="9" t="s">
        <v>118</v>
      </c>
      <c r="H566" s="1">
        <f t="shared" si="32"/>
        <v>62</v>
      </c>
      <c r="I566" s="13">
        <f t="shared" si="33"/>
        <v>45406</v>
      </c>
      <c r="J566" s="13">
        <f t="shared" si="34"/>
        <v>45468</v>
      </c>
      <c r="K566" s="13" t="str">
        <f t="shared" si="35"/>
        <v/>
      </c>
    </row>
    <row r="567" spans="1:11" x14ac:dyDescent="0.3">
      <c r="A567" s="1" t="s">
        <v>470</v>
      </c>
      <c r="B567" s="9" t="s">
        <v>490</v>
      </c>
      <c r="C567" s="2">
        <v>21.5763</v>
      </c>
      <c r="D567" s="1" t="s">
        <v>61</v>
      </c>
      <c r="E567" s="9" t="s">
        <v>491</v>
      </c>
      <c r="H567" s="1">
        <f t="shared" si="32"/>
        <v>91</v>
      </c>
      <c r="I567" s="13">
        <f t="shared" si="33"/>
        <v>45433</v>
      </c>
      <c r="J567" s="13">
        <f t="shared" si="34"/>
        <v>45524</v>
      </c>
      <c r="K567" s="13" t="str">
        <f t="shared" si="35"/>
        <v/>
      </c>
    </row>
    <row r="568" spans="1:11" x14ac:dyDescent="0.3">
      <c r="A568" s="1" t="s">
        <v>470</v>
      </c>
      <c r="B568" s="9" t="s">
        <v>490</v>
      </c>
      <c r="C568" s="2">
        <v>43.95</v>
      </c>
      <c r="D568" s="1" t="s">
        <v>61</v>
      </c>
      <c r="E568" s="9" t="s">
        <v>492</v>
      </c>
      <c r="H568" s="1">
        <f t="shared" si="32"/>
        <v>79</v>
      </c>
      <c r="I568" s="13">
        <f t="shared" si="33"/>
        <v>45433</v>
      </c>
      <c r="J568" s="13">
        <f t="shared" si="34"/>
        <v>45512</v>
      </c>
      <c r="K568" s="13" t="str">
        <f t="shared" si="35"/>
        <v/>
      </c>
    </row>
    <row r="569" spans="1:11" x14ac:dyDescent="0.3">
      <c r="A569" s="1" t="s">
        <v>470</v>
      </c>
      <c r="B569" s="9" t="s">
        <v>145</v>
      </c>
      <c r="C569" s="2">
        <v>2.1800000000000002</v>
      </c>
      <c r="D569" s="1" t="s">
        <v>61</v>
      </c>
      <c r="E569" s="9" t="s">
        <v>284</v>
      </c>
      <c r="H569" s="1">
        <f t="shared" si="32"/>
        <v>54</v>
      </c>
      <c r="I569" s="13">
        <f t="shared" si="33"/>
        <v>45484</v>
      </c>
      <c r="J569" s="13">
        <f t="shared" si="34"/>
        <v>45538</v>
      </c>
      <c r="K569" s="13" t="str">
        <f t="shared" si="35"/>
        <v/>
      </c>
    </row>
    <row r="570" spans="1:11" x14ac:dyDescent="0.3">
      <c r="A570" s="1" t="s">
        <v>470</v>
      </c>
      <c r="B570" s="9" t="s">
        <v>493</v>
      </c>
      <c r="C570" s="2">
        <v>53.52</v>
      </c>
      <c r="D570" s="1" t="s">
        <v>61</v>
      </c>
      <c r="E570" s="9" t="s">
        <v>131</v>
      </c>
      <c r="H570" s="1">
        <f t="shared" si="32"/>
        <v>54</v>
      </c>
      <c r="I570" s="13">
        <f t="shared" si="33"/>
        <v>45511</v>
      </c>
      <c r="J570" s="13">
        <f t="shared" si="34"/>
        <v>45565</v>
      </c>
      <c r="K570" s="13" t="str">
        <f t="shared" si="35"/>
        <v/>
      </c>
    </row>
    <row r="571" spans="1:11" x14ac:dyDescent="0.3">
      <c r="A571" s="1" t="s">
        <v>470</v>
      </c>
      <c r="B571" s="9" t="s">
        <v>494</v>
      </c>
      <c r="C571" s="2">
        <v>19.600000000000001</v>
      </c>
      <c r="D571" s="1" t="s">
        <v>61</v>
      </c>
      <c r="E571" s="9" t="s">
        <v>152</v>
      </c>
      <c r="H571" s="1">
        <f t="shared" si="32"/>
        <v>83</v>
      </c>
      <c r="I571" s="13">
        <f t="shared" si="33"/>
        <v>45531</v>
      </c>
      <c r="J571" s="13">
        <f t="shared" si="34"/>
        <v>45614</v>
      </c>
      <c r="K571" s="13" t="str">
        <f t="shared" si="35"/>
        <v/>
      </c>
    </row>
    <row r="572" spans="1:11" x14ac:dyDescent="0.3">
      <c r="A572" s="1" t="s">
        <v>470</v>
      </c>
      <c r="B572" s="9" t="s">
        <v>148</v>
      </c>
      <c r="C572" s="2">
        <v>0.85670000000000002</v>
      </c>
      <c r="D572" s="1" t="s">
        <v>61</v>
      </c>
      <c r="E572" s="9" t="s">
        <v>495</v>
      </c>
      <c r="H572" s="1">
        <f t="shared" si="32"/>
        <v>76</v>
      </c>
      <c r="I572" s="13">
        <f t="shared" si="33"/>
        <v>45555</v>
      </c>
      <c r="J572" s="13">
        <f t="shared" si="34"/>
        <v>45631</v>
      </c>
      <c r="K572" s="13" t="str">
        <f t="shared" si="35"/>
        <v/>
      </c>
    </row>
    <row r="573" spans="1:11" x14ac:dyDescent="0.3">
      <c r="A573" s="1" t="s">
        <v>470</v>
      </c>
      <c r="B573" s="9" t="s">
        <v>251</v>
      </c>
      <c r="C573" s="2">
        <v>11.982699999999999</v>
      </c>
      <c r="D573" s="1" t="s">
        <v>61</v>
      </c>
      <c r="E573" s="9" t="s">
        <v>495</v>
      </c>
      <c r="H573" s="1">
        <f t="shared" si="32"/>
        <v>71</v>
      </c>
      <c r="I573" s="13">
        <f t="shared" si="33"/>
        <v>45560</v>
      </c>
      <c r="J573" s="13">
        <f t="shared" si="34"/>
        <v>45631</v>
      </c>
      <c r="K573" s="13" t="str">
        <f t="shared" si="35"/>
        <v/>
      </c>
    </row>
    <row r="574" spans="1:11" x14ac:dyDescent="0.3">
      <c r="A574" s="1" t="s">
        <v>470</v>
      </c>
      <c r="B574" s="9" t="s">
        <v>131</v>
      </c>
      <c r="C574" s="2">
        <v>1.1393</v>
      </c>
      <c r="D574" s="1" t="s">
        <v>61</v>
      </c>
      <c r="E574" s="9" t="s">
        <v>496</v>
      </c>
      <c r="H574" s="1">
        <f t="shared" si="32"/>
        <v>81</v>
      </c>
      <c r="I574" s="13">
        <f t="shared" si="33"/>
        <v>45565</v>
      </c>
      <c r="J574" s="13">
        <f t="shared" si="34"/>
        <v>45646</v>
      </c>
      <c r="K574" s="13" t="str">
        <f t="shared" si="35"/>
        <v/>
      </c>
    </row>
    <row r="575" spans="1:11" x14ac:dyDescent="0.3">
      <c r="A575" s="1" t="s">
        <v>470</v>
      </c>
      <c r="B575" s="9" t="s">
        <v>134</v>
      </c>
      <c r="C575" s="2">
        <v>12.359299999999999</v>
      </c>
      <c r="D575" s="1" t="s">
        <v>61</v>
      </c>
      <c r="E575" s="9" t="s">
        <v>497</v>
      </c>
      <c r="H575" s="1">
        <f t="shared" si="32"/>
        <v>28</v>
      </c>
      <c r="I575" s="13">
        <f t="shared" si="33"/>
        <v>45568</v>
      </c>
      <c r="J575" s="13">
        <f t="shared" si="34"/>
        <v>45596</v>
      </c>
      <c r="K575" s="13" t="str">
        <f t="shared" si="35"/>
        <v/>
      </c>
    </row>
    <row r="576" spans="1:11" x14ac:dyDescent="0.3">
      <c r="A576" s="1" t="s">
        <v>470</v>
      </c>
      <c r="B576" s="9" t="s">
        <v>136</v>
      </c>
      <c r="C576" s="2">
        <v>1.5419</v>
      </c>
      <c r="D576" s="1" t="s">
        <v>61</v>
      </c>
      <c r="E576" s="9" t="s">
        <v>498</v>
      </c>
      <c r="H576" s="1">
        <f t="shared" si="32"/>
        <v>79</v>
      </c>
      <c r="I576" s="13">
        <f t="shared" si="33"/>
        <v>45572</v>
      </c>
      <c r="J576" s="13">
        <f t="shared" si="34"/>
        <v>45651</v>
      </c>
      <c r="K576" s="13" t="str">
        <f t="shared" si="35"/>
        <v/>
      </c>
    </row>
    <row r="577" spans="1:11" x14ac:dyDescent="0.3">
      <c r="A577" s="1" t="s">
        <v>470</v>
      </c>
      <c r="B577" s="9" t="s">
        <v>499</v>
      </c>
      <c r="C577" s="2">
        <v>11.48</v>
      </c>
      <c r="D577" s="1" t="s">
        <v>61</v>
      </c>
      <c r="E577" s="9" t="s">
        <v>500</v>
      </c>
      <c r="H577" s="1">
        <f t="shared" si="32"/>
        <v>64</v>
      </c>
      <c r="I577" s="13">
        <f t="shared" si="33"/>
        <v>45601</v>
      </c>
      <c r="J577" s="13">
        <f t="shared" si="34"/>
        <v>45665</v>
      </c>
      <c r="K577" s="13" t="str">
        <f t="shared" si="35"/>
        <v/>
      </c>
    </row>
    <row r="578" spans="1:11" x14ac:dyDescent="0.3">
      <c r="A578" s="1" t="s">
        <v>470</v>
      </c>
      <c r="B578" s="9" t="s">
        <v>501</v>
      </c>
      <c r="C578" s="2">
        <v>1.2</v>
      </c>
      <c r="D578" s="1" t="s">
        <v>61</v>
      </c>
      <c r="E578" s="9" t="s">
        <v>192</v>
      </c>
      <c r="H578" s="1">
        <f t="shared" ref="H578:H641" si="36">IF(AND(LEN(I578)&gt;0,LEN(J578)&gt;0),J578-I578,"")</f>
        <v>68</v>
      </c>
      <c r="I578" s="13">
        <f t="shared" ref="I578:I641" si="37">IF(B578="","",IF(ISNUMBER(B578),B578,DATE(VALUE(RIGHT(TRIM(B578),4)),VALUE(MID(TRIM(B578),4,2)),VALUE(LEFT(TRIM(B578),2)))))</f>
        <v>45679</v>
      </c>
      <c r="J578" s="13">
        <f t="shared" ref="J578:J641" si="38">IF(E578="","",IF(ISNUMBER(E578),E578,DATE(VALUE(RIGHT(TRIM(E578),4)),VALUE(MID(TRIM(E578),4,2)),VALUE(LEFT(TRIM(E578),2)))))</f>
        <v>45747</v>
      </c>
      <c r="K578" s="13" t="str">
        <f t="shared" ref="K578:K641" si="39">IF(F578="","",IF(ISNUMBER(F578),F578,DATE(VALUE(RIGHT(TRIM(F578),4)),VALUE(MID(TRIM(F578),4,2)),VALUE(LEFT(TRIM(F578),2)))))</f>
        <v/>
      </c>
    </row>
    <row r="579" spans="1:11" x14ac:dyDescent="0.3">
      <c r="A579" s="1" t="s">
        <v>470</v>
      </c>
      <c r="B579" s="9" t="s">
        <v>246</v>
      </c>
      <c r="C579" s="2">
        <v>74.75</v>
      </c>
      <c r="D579" s="1" t="s">
        <v>61</v>
      </c>
      <c r="E579" s="9" t="s">
        <v>310</v>
      </c>
      <c r="H579" s="1">
        <f t="shared" si="36"/>
        <v>75</v>
      </c>
      <c r="I579" s="13">
        <f t="shared" si="37"/>
        <v>45687</v>
      </c>
      <c r="J579" s="13">
        <f t="shared" si="38"/>
        <v>45762</v>
      </c>
      <c r="K579" s="13" t="str">
        <f t="shared" si="39"/>
        <v/>
      </c>
    </row>
    <row r="580" spans="1:11" x14ac:dyDescent="0.3">
      <c r="A580" s="1" t="s">
        <v>470</v>
      </c>
      <c r="B580" s="9" t="s">
        <v>258</v>
      </c>
      <c r="C580" s="2">
        <v>1.33</v>
      </c>
      <c r="D580" s="1" t="s">
        <v>61</v>
      </c>
      <c r="E580" s="9" t="s">
        <v>182</v>
      </c>
      <c r="H580" s="1">
        <f t="shared" si="36"/>
        <v>69</v>
      </c>
      <c r="I580" s="13">
        <f t="shared" si="37"/>
        <v>45713</v>
      </c>
      <c r="J580" s="13">
        <f t="shared" si="38"/>
        <v>45782</v>
      </c>
      <c r="K580" s="13" t="str">
        <f t="shared" si="39"/>
        <v/>
      </c>
    </row>
    <row r="581" spans="1:11" x14ac:dyDescent="0.3">
      <c r="A581" s="1" t="s">
        <v>470</v>
      </c>
      <c r="B581" s="9" t="s">
        <v>174</v>
      </c>
      <c r="C581" s="2">
        <v>1.008</v>
      </c>
      <c r="D581" s="1" t="s">
        <v>61</v>
      </c>
      <c r="E581" s="9" t="s">
        <v>349</v>
      </c>
      <c r="H581" s="1">
        <f t="shared" si="36"/>
        <v>50</v>
      </c>
      <c r="I581" s="13">
        <f t="shared" si="37"/>
        <v>45727</v>
      </c>
      <c r="J581" s="13">
        <f t="shared" si="38"/>
        <v>45777</v>
      </c>
      <c r="K581" s="13" t="str">
        <f t="shared" si="39"/>
        <v/>
      </c>
    </row>
    <row r="582" spans="1:11" x14ac:dyDescent="0.3">
      <c r="A582" s="1" t="s">
        <v>470</v>
      </c>
      <c r="B582" s="9" t="s">
        <v>502</v>
      </c>
      <c r="C582" s="2">
        <v>3.5183</v>
      </c>
      <c r="D582" s="1" t="s">
        <v>61</v>
      </c>
      <c r="E582" s="9" t="s">
        <v>242</v>
      </c>
      <c r="H582" s="1">
        <f t="shared" si="36"/>
        <v>131</v>
      </c>
      <c r="I582" s="13">
        <f t="shared" si="37"/>
        <v>45728</v>
      </c>
      <c r="J582" s="13">
        <f t="shared" si="38"/>
        <v>45859</v>
      </c>
      <c r="K582" s="13" t="str">
        <f t="shared" si="39"/>
        <v/>
      </c>
    </row>
    <row r="583" spans="1:11" x14ac:dyDescent="0.3">
      <c r="A583" s="1" t="s">
        <v>470</v>
      </c>
      <c r="B583" s="9" t="s">
        <v>177</v>
      </c>
      <c r="C583" s="2">
        <v>21.35</v>
      </c>
      <c r="D583" s="1" t="s">
        <v>61</v>
      </c>
      <c r="E583" s="9" t="s">
        <v>349</v>
      </c>
      <c r="H583" s="1">
        <f t="shared" si="36"/>
        <v>44</v>
      </c>
      <c r="I583" s="13">
        <f t="shared" si="37"/>
        <v>45733</v>
      </c>
      <c r="J583" s="13">
        <f t="shared" si="38"/>
        <v>45777</v>
      </c>
      <c r="K583" s="13" t="str">
        <f t="shared" si="39"/>
        <v/>
      </c>
    </row>
    <row r="584" spans="1:11" x14ac:dyDescent="0.3">
      <c r="A584" s="1" t="s">
        <v>470</v>
      </c>
      <c r="B584" s="9" t="s">
        <v>205</v>
      </c>
      <c r="C584" s="2">
        <v>10.571099999999999</v>
      </c>
      <c r="D584" s="1" t="s">
        <v>61</v>
      </c>
      <c r="E584" s="9" t="s">
        <v>194</v>
      </c>
      <c r="H584" s="1">
        <f t="shared" si="36"/>
        <v>77</v>
      </c>
      <c r="I584" s="13">
        <f t="shared" si="37"/>
        <v>45742</v>
      </c>
      <c r="J584" s="13">
        <f t="shared" si="38"/>
        <v>45819</v>
      </c>
      <c r="K584" s="13" t="str">
        <f t="shared" si="39"/>
        <v/>
      </c>
    </row>
    <row r="585" spans="1:11" x14ac:dyDescent="0.3">
      <c r="A585" s="1" t="s">
        <v>470</v>
      </c>
      <c r="B585" s="9" t="s">
        <v>264</v>
      </c>
      <c r="C585" s="2">
        <v>12.854900000000001</v>
      </c>
      <c r="D585" s="1" t="s">
        <v>61</v>
      </c>
      <c r="E585" s="9" t="s">
        <v>186</v>
      </c>
      <c r="H585" s="1">
        <f t="shared" si="36"/>
        <v>46</v>
      </c>
      <c r="I585" s="13">
        <f t="shared" si="37"/>
        <v>45750</v>
      </c>
      <c r="J585" s="13">
        <f t="shared" si="38"/>
        <v>45796</v>
      </c>
      <c r="K585" s="13" t="str">
        <f t="shared" si="39"/>
        <v/>
      </c>
    </row>
    <row r="586" spans="1:11" x14ac:dyDescent="0.3">
      <c r="A586" s="1" t="s">
        <v>470</v>
      </c>
      <c r="B586" s="9" t="s">
        <v>310</v>
      </c>
      <c r="C586" s="2">
        <v>10.732900000000001</v>
      </c>
      <c r="D586" s="1" t="s">
        <v>61</v>
      </c>
      <c r="E586" s="9" t="s">
        <v>42</v>
      </c>
      <c r="H586" s="1">
        <f t="shared" si="36"/>
        <v>114</v>
      </c>
      <c r="I586" s="13">
        <f t="shared" si="37"/>
        <v>45762</v>
      </c>
      <c r="J586" s="13">
        <f t="shared" si="38"/>
        <v>45876</v>
      </c>
      <c r="K586" s="13" t="str">
        <f t="shared" si="39"/>
        <v/>
      </c>
    </row>
    <row r="587" spans="1:11" x14ac:dyDescent="0.3">
      <c r="A587" s="1" t="s">
        <v>470</v>
      </c>
      <c r="B587" s="9" t="s">
        <v>503</v>
      </c>
      <c r="C587" s="2">
        <v>57.119500000000002</v>
      </c>
      <c r="D587" s="1" t="s">
        <v>61</v>
      </c>
      <c r="E587" s="9" t="s">
        <v>354</v>
      </c>
      <c r="H587" s="1">
        <f t="shared" si="36"/>
        <v>50</v>
      </c>
      <c r="I587" s="13">
        <f t="shared" si="37"/>
        <v>45764</v>
      </c>
      <c r="J587" s="13">
        <f t="shared" si="38"/>
        <v>45814</v>
      </c>
      <c r="K587" s="13" t="str">
        <f t="shared" si="39"/>
        <v/>
      </c>
    </row>
    <row r="588" spans="1:11" x14ac:dyDescent="0.3">
      <c r="A588" s="1" t="s">
        <v>470</v>
      </c>
      <c r="B588" s="9" t="s">
        <v>503</v>
      </c>
      <c r="C588" s="2">
        <v>1.2602</v>
      </c>
      <c r="D588" s="1" t="s">
        <v>61</v>
      </c>
      <c r="E588" s="9" t="s">
        <v>354</v>
      </c>
      <c r="H588" s="1">
        <f t="shared" si="36"/>
        <v>50</v>
      </c>
      <c r="I588" s="13">
        <f t="shared" si="37"/>
        <v>45764</v>
      </c>
      <c r="J588" s="13">
        <f t="shared" si="38"/>
        <v>45814</v>
      </c>
      <c r="K588" s="13" t="str">
        <f t="shared" si="39"/>
        <v/>
      </c>
    </row>
    <row r="589" spans="1:11" x14ac:dyDescent="0.3">
      <c r="A589" s="1" t="s">
        <v>470</v>
      </c>
      <c r="B589" s="9" t="s">
        <v>503</v>
      </c>
      <c r="C589" s="2">
        <v>1.33</v>
      </c>
      <c r="D589" s="1" t="s">
        <v>61</v>
      </c>
      <c r="E589" s="9" t="s">
        <v>240</v>
      </c>
      <c r="H589" s="1">
        <f t="shared" si="36"/>
        <v>48</v>
      </c>
      <c r="I589" s="13">
        <f t="shared" si="37"/>
        <v>45764</v>
      </c>
      <c r="J589" s="13">
        <f t="shared" si="38"/>
        <v>45812</v>
      </c>
      <c r="K589" s="13" t="str">
        <f t="shared" si="39"/>
        <v/>
      </c>
    </row>
    <row r="590" spans="1:11" x14ac:dyDescent="0.3">
      <c r="A590" s="1" t="s">
        <v>470</v>
      </c>
      <c r="B590" s="9" t="s">
        <v>504</v>
      </c>
      <c r="C590" s="2">
        <v>1.4657</v>
      </c>
      <c r="D590" s="1" t="s">
        <v>243</v>
      </c>
      <c r="H590" s="1" t="str">
        <f t="shared" si="36"/>
        <v/>
      </c>
      <c r="I590" s="13">
        <f t="shared" si="37"/>
        <v>45772</v>
      </c>
      <c r="J590" s="13" t="str">
        <f t="shared" si="38"/>
        <v/>
      </c>
      <c r="K590" s="13" t="str">
        <f t="shared" si="39"/>
        <v/>
      </c>
    </row>
    <row r="591" spans="1:11" x14ac:dyDescent="0.3">
      <c r="A591" s="1" t="s">
        <v>470</v>
      </c>
      <c r="B591" s="9" t="s">
        <v>349</v>
      </c>
      <c r="C591" s="2">
        <v>1.8051999999999999</v>
      </c>
      <c r="D591" s="1" t="s">
        <v>61</v>
      </c>
      <c r="E591" s="9" t="s">
        <v>289</v>
      </c>
      <c r="H591" s="1">
        <f t="shared" si="36"/>
        <v>61</v>
      </c>
      <c r="I591" s="13">
        <f t="shared" si="37"/>
        <v>45777</v>
      </c>
      <c r="J591" s="13">
        <f t="shared" si="38"/>
        <v>45838</v>
      </c>
      <c r="K591" s="13" t="str">
        <f t="shared" si="39"/>
        <v/>
      </c>
    </row>
    <row r="592" spans="1:11" x14ac:dyDescent="0.3">
      <c r="A592" s="1" t="s">
        <v>470</v>
      </c>
      <c r="B592" s="9" t="s">
        <v>349</v>
      </c>
      <c r="C592" s="2">
        <v>1.6818</v>
      </c>
      <c r="D592" s="1" t="s">
        <v>61</v>
      </c>
      <c r="E592" s="9" t="s">
        <v>289</v>
      </c>
      <c r="H592" s="1">
        <f t="shared" si="36"/>
        <v>61</v>
      </c>
      <c r="I592" s="13">
        <f t="shared" si="37"/>
        <v>45777</v>
      </c>
      <c r="J592" s="13">
        <f t="shared" si="38"/>
        <v>45838</v>
      </c>
      <c r="K592" s="13" t="str">
        <f t="shared" si="39"/>
        <v/>
      </c>
    </row>
    <row r="593" spans="1:11" x14ac:dyDescent="0.3">
      <c r="A593" s="1" t="s">
        <v>470</v>
      </c>
      <c r="B593" s="9" t="s">
        <v>349</v>
      </c>
      <c r="C593" s="2">
        <v>1.1295999999999999</v>
      </c>
      <c r="D593" s="1" t="s">
        <v>61</v>
      </c>
      <c r="E593" s="9" t="s">
        <v>289</v>
      </c>
      <c r="H593" s="1">
        <f t="shared" si="36"/>
        <v>61</v>
      </c>
      <c r="I593" s="13">
        <f t="shared" si="37"/>
        <v>45777</v>
      </c>
      <c r="J593" s="13">
        <f t="shared" si="38"/>
        <v>45838</v>
      </c>
      <c r="K593" s="13" t="str">
        <f t="shared" si="39"/>
        <v/>
      </c>
    </row>
    <row r="594" spans="1:11" x14ac:dyDescent="0.3">
      <c r="A594" s="1" t="s">
        <v>470</v>
      </c>
      <c r="B594" s="9" t="s">
        <v>349</v>
      </c>
      <c r="C594" s="2">
        <v>2.2269000000000001</v>
      </c>
      <c r="D594" s="1" t="s">
        <v>61</v>
      </c>
      <c r="E594" s="9" t="s">
        <v>268</v>
      </c>
      <c r="H594" s="1">
        <f t="shared" si="36"/>
        <v>68</v>
      </c>
      <c r="I594" s="13">
        <f t="shared" si="37"/>
        <v>45777</v>
      </c>
      <c r="J594" s="13">
        <f t="shared" si="38"/>
        <v>45845</v>
      </c>
      <c r="K594" s="13" t="str">
        <f t="shared" si="39"/>
        <v/>
      </c>
    </row>
    <row r="595" spans="1:11" x14ac:dyDescent="0.3">
      <c r="A595" s="1" t="s">
        <v>470</v>
      </c>
      <c r="B595" s="9" t="s">
        <v>213</v>
      </c>
      <c r="C595" s="2">
        <v>8.85</v>
      </c>
      <c r="D595" s="1" t="s">
        <v>61</v>
      </c>
      <c r="E595" s="9" t="s">
        <v>351</v>
      </c>
      <c r="H595" s="1">
        <f t="shared" si="36"/>
        <v>35</v>
      </c>
      <c r="I595" s="13">
        <f t="shared" si="37"/>
        <v>45790</v>
      </c>
      <c r="J595" s="13">
        <f t="shared" si="38"/>
        <v>45825</v>
      </c>
      <c r="K595" s="13" t="str">
        <f t="shared" si="39"/>
        <v/>
      </c>
    </row>
    <row r="596" spans="1:11" x14ac:dyDescent="0.3">
      <c r="A596" s="1" t="s">
        <v>470</v>
      </c>
      <c r="B596" s="9" t="s">
        <v>198</v>
      </c>
      <c r="C596" s="2">
        <v>7.5610999999999997</v>
      </c>
      <c r="D596" s="1" t="s">
        <v>61</v>
      </c>
      <c r="E596" s="9" t="s">
        <v>219</v>
      </c>
      <c r="H596" s="1">
        <f t="shared" si="36"/>
        <v>81</v>
      </c>
      <c r="I596" s="13">
        <f t="shared" si="37"/>
        <v>45792</v>
      </c>
      <c r="J596" s="13">
        <f t="shared" si="38"/>
        <v>45873</v>
      </c>
      <c r="K596" s="13" t="str">
        <f t="shared" si="39"/>
        <v/>
      </c>
    </row>
    <row r="597" spans="1:11" x14ac:dyDescent="0.3">
      <c r="A597" s="1" t="s">
        <v>470</v>
      </c>
      <c r="B597" s="9" t="s">
        <v>188</v>
      </c>
      <c r="C597" s="2">
        <v>1.1155999999999999</v>
      </c>
      <c r="D597" s="1" t="s">
        <v>61</v>
      </c>
      <c r="E597" s="9" t="s">
        <v>268</v>
      </c>
      <c r="H597" s="1">
        <f t="shared" si="36"/>
        <v>46</v>
      </c>
      <c r="I597" s="13">
        <f t="shared" si="37"/>
        <v>45799</v>
      </c>
      <c r="J597" s="13">
        <f t="shared" si="38"/>
        <v>45845</v>
      </c>
      <c r="K597" s="13" t="str">
        <f t="shared" si="39"/>
        <v/>
      </c>
    </row>
    <row r="598" spans="1:11" x14ac:dyDescent="0.3">
      <c r="A598" s="1" t="s">
        <v>470</v>
      </c>
      <c r="B598" s="9" t="s">
        <v>353</v>
      </c>
      <c r="C598" s="2">
        <v>7.71</v>
      </c>
      <c r="D598" s="1" t="s">
        <v>61</v>
      </c>
      <c r="E598" s="9" t="s">
        <v>350</v>
      </c>
      <c r="H598" s="1">
        <f t="shared" si="36"/>
        <v>69</v>
      </c>
      <c r="I598" s="13">
        <f t="shared" si="37"/>
        <v>45800</v>
      </c>
      <c r="J598" s="13">
        <f t="shared" si="38"/>
        <v>45869</v>
      </c>
      <c r="K598" s="13" t="str">
        <f t="shared" si="39"/>
        <v/>
      </c>
    </row>
    <row r="599" spans="1:11" x14ac:dyDescent="0.3">
      <c r="A599" s="1" t="s">
        <v>470</v>
      </c>
      <c r="B599" s="9" t="s">
        <v>191</v>
      </c>
      <c r="C599" s="2">
        <v>4.0079000000000002</v>
      </c>
      <c r="D599" s="1" t="s">
        <v>61</v>
      </c>
      <c r="E599" s="9" t="s">
        <v>270</v>
      </c>
      <c r="H599" s="1">
        <f t="shared" si="36"/>
        <v>57</v>
      </c>
      <c r="I599" s="13">
        <f t="shared" si="37"/>
        <v>45804</v>
      </c>
      <c r="J599" s="13">
        <f t="shared" si="38"/>
        <v>45861</v>
      </c>
      <c r="K599" s="13" t="str">
        <f t="shared" si="39"/>
        <v/>
      </c>
    </row>
    <row r="600" spans="1:11" x14ac:dyDescent="0.3">
      <c r="A600" s="1" t="s">
        <v>470</v>
      </c>
      <c r="B600" s="9" t="s">
        <v>288</v>
      </c>
      <c r="C600" s="2">
        <v>13.9033</v>
      </c>
      <c r="D600" s="1" t="s">
        <v>61</v>
      </c>
      <c r="E600" s="9" t="s">
        <v>350</v>
      </c>
      <c r="H600" s="1">
        <f t="shared" si="36"/>
        <v>63</v>
      </c>
      <c r="I600" s="13">
        <f t="shared" si="37"/>
        <v>45806</v>
      </c>
      <c r="J600" s="13">
        <f t="shared" si="38"/>
        <v>45869</v>
      </c>
      <c r="K600" s="13" t="str">
        <f t="shared" si="39"/>
        <v/>
      </c>
    </row>
    <row r="601" spans="1:11" x14ac:dyDescent="0.3">
      <c r="A601" s="1" t="s">
        <v>470</v>
      </c>
      <c r="B601" s="9" t="s">
        <v>193</v>
      </c>
      <c r="C601" s="2">
        <v>4.8133999999999997</v>
      </c>
      <c r="D601" s="1" t="s">
        <v>61</v>
      </c>
      <c r="E601" s="9" t="s">
        <v>268</v>
      </c>
      <c r="H601" s="1">
        <f t="shared" si="36"/>
        <v>35</v>
      </c>
      <c r="I601" s="13">
        <f t="shared" si="37"/>
        <v>45810</v>
      </c>
      <c r="J601" s="13">
        <f t="shared" si="38"/>
        <v>45845</v>
      </c>
      <c r="K601" s="13" t="str">
        <f t="shared" si="39"/>
        <v/>
      </c>
    </row>
    <row r="602" spans="1:11" x14ac:dyDescent="0.3">
      <c r="A602" s="1" t="s">
        <v>470</v>
      </c>
      <c r="B602" s="9" t="s">
        <v>348</v>
      </c>
      <c r="C602" s="2">
        <v>16</v>
      </c>
      <c r="D602" s="1" t="s">
        <v>61</v>
      </c>
      <c r="E602" s="9" t="s">
        <v>271</v>
      </c>
      <c r="H602" s="1">
        <f t="shared" si="36"/>
        <v>28</v>
      </c>
      <c r="I602" s="13">
        <f t="shared" si="37"/>
        <v>45824</v>
      </c>
      <c r="J602" s="13">
        <f t="shared" si="38"/>
        <v>45852</v>
      </c>
      <c r="K602" s="13" t="str">
        <f t="shared" si="39"/>
        <v/>
      </c>
    </row>
    <row r="603" spans="1:11" x14ac:dyDescent="0.3">
      <c r="A603" s="1" t="s">
        <v>470</v>
      </c>
      <c r="B603" s="9" t="s">
        <v>348</v>
      </c>
      <c r="C603" s="2">
        <v>0.99980000000000002</v>
      </c>
      <c r="D603" s="1" t="s">
        <v>61</v>
      </c>
      <c r="E603" s="9" t="s">
        <v>39</v>
      </c>
      <c r="H603" s="1">
        <f t="shared" si="36"/>
        <v>53</v>
      </c>
      <c r="I603" s="13">
        <f t="shared" si="37"/>
        <v>45824</v>
      </c>
      <c r="J603" s="13">
        <f t="shared" si="38"/>
        <v>45877</v>
      </c>
      <c r="K603" s="13" t="str">
        <f t="shared" si="39"/>
        <v/>
      </c>
    </row>
    <row r="604" spans="1:11" x14ac:dyDescent="0.3">
      <c r="A604" s="1" t="s">
        <v>470</v>
      </c>
      <c r="B604" s="9" t="s">
        <v>466</v>
      </c>
      <c r="C604" s="2">
        <v>22.56</v>
      </c>
      <c r="D604" s="1" t="s">
        <v>61</v>
      </c>
      <c r="E604" s="9" t="s">
        <v>242</v>
      </c>
      <c r="H604" s="1">
        <f t="shared" si="36"/>
        <v>32</v>
      </c>
      <c r="I604" s="13">
        <f t="shared" si="37"/>
        <v>45827</v>
      </c>
      <c r="J604" s="13">
        <f t="shared" si="38"/>
        <v>45859</v>
      </c>
      <c r="K604" s="13" t="str">
        <f t="shared" si="39"/>
        <v/>
      </c>
    </row>
    <row r="605" spans="1:11" x14ac:dyDescent="0.3">
      <c r="A605" s="1" t="s">
        <v>470</v>
      </c>
      <c r="B605" s="9" t="s">
        <v>466</v>
      </c>
      <c r="C605" s="2">
        <v>4.99</v>
      </c>
      <c r="D605" s="1" t="s">
        <v>61</v>
      </c>
      <c r="E605" s="9" t="s">
        <v>242</v>
      </c>
      <c r="H605" s="1">
        <f t="shared" si="36"/>
        <v>32</v>
      </c>
      <c r="I605" s="13">
        <f t="shared" si="37"/>
        <v>45827</v>
      </c>
      <c r="J605" s="13">
        <f t="shared" si="38"/>
        <v>45859</v>
      </c>
      <c r="K605" s="13" t="str">
        <f t="shared" si="39"/>
        <v/>
      </c>
    </row>
    <row r="606" spans="1:11" x14ac:dyDescent="0.3">
      <c r="A606" s="1" t="s">
        <v>470</v>
      </c>
      <c r="B606" s="9" t="s">
        <v>466</v>
      </c>
      <c r="C606" s="2">
        <v>17.690000000000001</v>
      </c>
      <c r="D606" s="1" t="s">
        <v>61</v>
      </c>
      <c r="E606" s="9" t="s">
        <v>242</v>
      </c>
      <c r="H606" s="1">
        <f t="shared" si="36"/>
        <v>32</v>
      </c>
      <c r="I606" s="13">
        <f t="shared" si="37"/>
        <v>45827</v>
      </c>
      <c r="J606" s="13">
        <f t="shared" si="38"/>
        <v>45859</v>
      </c>
      <c r="K606" s="13" t="str">
        <f t="shared" si="39"/>
        <v/>
      </c>
    </row>
    <row r="607" spans="1:11" x14ac:dyDescent="0.3">
      <c r="A607" s="1" t="s">
        <v>470</v>
      </c>
      <c r="B607" s="9" t="s">
        <v>290</v>
      </c>
      <c r="C607" s="2">
        <v>6.0533000000000001</v>
      </c>
      <c r="D607" s="1" t="s">
        <v>61</v>
      </c>
      <c r="E607" s="9" t="s">
        <v>39</v>
      </c>
      <c r="H607" s="1">
        <f t="shared" si="36"/>
        <v>51</v>
      </c>
      <c r="I607" s="13">
        <f t="shared" si="37"/>
        <v>45826</v>
      </c>
      <c r="J607" s="13">
        <f t="shared" si="38"/>
        <v>45877</v>
      </c>
      <c r="K607" s="13" t="str">
        <f t="shared" si="39"/>
        <v/>
      </c>
    </row>
    <row r="608" spans="1:11" x14ac:dyDescent="0.3">
      <c r="A608" s="1" t="s">
        <v>470</v>
      </c>
      <c r="B608" s="9" t="s">
        <v>290</v>
      </c>
      <c r="C608" s="2">
        <v>37.85</v>
      </c>
      <c r="D608" s="1" t="s">
        <v>61</v>
      </c>
      <c r="E608" s="9" t="s">
        <v>270</v>
      </c>
      <c r="H608" s="1">
        <f t="shared" si="36"/>
        <v>35</v>
      </c>
      <c r="I608" s="13">
        <f t="shared" si="37"/>
        <v>45826</v>
      </c>
      <c r="J608" s="13">
        <f t="shared" si="38"/>
        <v>45861</v>
      </c>
      <c r="K608" s="13" t="str">
        <f t="shared" si="39"/>
        <v/>
      </c>
    </row>
    <row r="609" spans="1:11" x14ac:dyDescent="0.3">
      <c r="A609" s="1" t="s">
        <v>470</v>
      </c>
      <c r="B609" s="9" t="s">
        <v>289</v>
      </c>
      <c r="C609" s="2">
        <v>3.19</v>
      </c>
      <c r="D609" s="1" t="s">
        <v>61</v>
      </c>
      <c r="E609" s="9" t="s">
        <v>366</v>
      </c>
      <c r="H609" s="1">
        <f t="shared" si="36"/>
        <v>30</v>
      </c>
      <c r="I609" s="13">
        <f t="shared" si="37"/>
        <v>45838</v>
      </c>
      <c r="J609" s="13">
        <f t="shared" si="38"/>
        <v>45868</v>
      </c>
      <c r="K609" s="13" t="str">
        <f t="shared" si="39"/>
        <v/>
      </c>
    </row>
    <row r="610" spans="1:11" x14ac:dyDescent="0.3">
      <c r="A610" s="1" t="s">
        <v>470</v>
      </c>
      <c r="B610" s="9" t="s">
        <v>274</v>
      </c>
      <c r="C610" s="2">
        <v>3.59</v>
      </c>
      <c r="D610" s="1" t="s">
        <v>243</v>
      </c>
      <c r="H610" s="1" t="str">
        <f t="shared" si="36"/>
        <v/>
      </c>
      <c r="I610" s="13">
        <f t="shared" si="37"/>
        <v>45841</v>
      </c>
      <c r="J610" s="13" t="str">
        <f t="shared" si="38"/>
        <v/>
      </c>
      <c r="K610" s="13" t="str">
        <f t="shared" si="39"/>
        <v/>
      </c>
    </row>
    <row r="611" spans="1:11" x14ac:dyDescent="0.3">
      <c r="A611" s="1" t="s">
        <v>470</v>
      </c>
      <c r="B611" s="9" t="s">
        <v>209</v>
      </c>
      <c r="C611" s="2">
        <v>0.83</v>
      </c>
      <c r="D611" s="1" t="s">
        <v>243</v>
      </c>
      <c r="H611" s="1" t="str">
        <f t="shared" si="36"/>
        <v/>
      </c>
      <c r="I611" s="13">
        <f t="shared" si="37"/>
        <v>45846</v>
      </c>
      <c r="J611" s="13" t="str">
        <f t="shared" si="38"/>
        <v/>
      </c>
      <c r="K611" s="13" t="str">
        <f t="shared" si="39"/>
        <v/>
      </c>
    </row>
    <row r="612" spans="1:11" x14ac:dyDescent="0.3">
      <c r="A612" s="1" t="s">
        <v>470</v>
      </c>
      <c r="B612" s="9" t="s">
        <v>271</v>
      </c>
      <c r="C612" s="2">
        <v>10.9763</v>
      </c>
      <c r="D612" s="1" t="s">
        <v>243</v>
      </c>
      <c r="H612" s="1" t="str">
        <f t="shared" si="36"/>
        <v/>
      </c>
      <c r="I612" s="13">
        <f t="shared" si="37"/>
        <v>45852</v>
      </c>
      <c r="J612" s="13" t="str">
        <f t="shared" si="38"/>
        <v/>
      </c>
      <c r="K612" s="13" t="str">
        <f t="shared" si="39"/>
        <v/>
      </c>
    </row>
    <row r="613" spans="1:11" x14ac:dyDescent="0.3">
      <c r="A613" s="1" t="s">
        <v>470</v>
      </c>
      <c r="B613" s="9" t="s">
        <v>271</v>
      </c>
      <c r="C613" s="2">
        <v>0.50439999999999996</v>
      </c>
      <c r="D613" s="1" t="s">
        <v>243</v>
      </c>
      <c r="H613" s="1" t="str">
        <f t="shared" si="36"/>
        <v/>
      </c>
      <c r="I613" s="13">
        <f t="shared" si="37"/>
        <v>45852</v>
      </c>
      <c r="J613" s="13" t="str">
        <f t="shared" si="38"/>
        <v/>
      </c>
      <c r="K613" s="13" t="str">
        <f t="shared" si="39"/>
        <v/>
      </c>
    </row>
    <row r="614" spans="1:11" x14ac:dyDescent="0.3">
      <c r="A614" s="1" t="s">
        <v>470</v>
      </c>
      <c r="B614" s="9" t="s">
        <v>312</v>
      </c>
      <c r="C614" s="2">
        <v>1.0096000000000001</v>
      </c>
      <c r="D614" s="1" t="s">
        <v>243</v>
      </c>
      <c r="H614" s="1" t="str">
        <f t="shared" si="36"/>
        <v/>
      </c>
      <c r="I614" s="13">
        <f t="shared" si="37"/>
        <v>45860</v>
      </c>
      <c r="J614" s="13" t="str">
        <f t="shared" si="38"/>
        <v/>
      </c>
      <c r="K614" s="13" t="str">
        <f t="shared" si="39"/>
        <v/>
      </c>
    </row>
    <row r="615" spans="1:11" x14ac:dyDescent="0.3">
      <c r="A615" s="1" t="s">
        <v>470</v>
      </c>
      <c r="B615" s="9" t="s">
        <v>312</v>
      </c>
      <c r="C615" s="2">
        <v>6.95</v>
      </c>
      <c r="D615" s="1" t="s">
        <v>243</v>
      </c>
      <c r="H615" s="1" t="str">
        <f t="shared" si="36"/>
        <v/>
      </c>
      <c r="I615" s="13">
        <f t="shared" si="37"/>
        <v>45860</v>
      </c>
      <c r="J615" s="13" t="str">
        <f t="shared" si="38"/>
        <v/>
      </c>
      <c r="K615" s="13" t="str">
        <f t="shared" si="39"/>
        <v/>
      </c>
    </row>
    <row r="616" spans="1:11" x14ac:dyDescent="0.3">
      <c r="A616" s="1" t="s">
        <v>470</v>
      </c>
      <c r="B616" s="9" t="s">
        <v>214</v>
      </c>
      <c r="C616" s="2">
        <v>2.2799999999999998</v>
      </c>
      <c r="D616" s="1" t="s">
        <v>243</v>
      </c>
      <c r="H616" s="1" t="str">
        <f t="shared" si="36"/>
        <v/>
      </c>
      <c r="I616" s="13">
        <f t="shared" si="37"/>
        <v>45863</v>
      </c>
      <c r="J616" s="13" t="str">
        <f t="shared" si="38"/>
        <v/>
      </c>
      <c r="K616" s="13" t="str">
        <f t="shared" si="39"/>
        <v/>
      </c>
    </row>
    <row r="617" spans="1:11" x14ac:dyDescent="0.3">
      <c r="A617" s="1" t="s">
        <v>470</v>
      </c>
      <c r="B617" s="9" t="s">
        <v>505</v>
      </c>
      <c r="C617" s="2">
        <v>19.18</v>
      </c>
      <c r="D617" s="1" t="s">
        <v>61</v>
      </c>
      <c r="E617" s="9" t="s">
        <v>506</v>
      </c>
      <c r="H617" s="1">
        <f t="shared" si="36"/>
        <v>2</v>
      </c>
      <c r="I617" s="13">
        <f t="shared" si="37"/>
        <v>45865</v>
      </c>
      <c r="J617" s="13">
        <f t="shared" si="38"/>
        <v>45867</v>
      </c>
      <c r="K617" s="13" t="str">
        <f t="shared" si="39"/>
        <v/>
      </c>
    </row>
    <row r="618" spans="1:11" x14ac:dyDescent="0.3">
      <c r="A618" s="1" t="s">
        <v>470</v>
      </c>
      <c r="B618" s="9" t="s">
        <v>216</v>
      </c>
      <c r="C618" s="2">
        <v>18.190000000000001</v>
      </c>
      <c r="D618" s="1" t="s">
        <v>243</v>
      </c>
      <c r="H618" s="1" t="str">
        <f t="shared" si="36"/>
        <v/>
      </c>
      <c r="I618" s="13">
        <f t="shared" si="37"/>
        <v>45866</v>
      </c>
      <c r="J618" s="13" t="str">
        <f t="shared" si="38"/>
        <v/>
      </c>
      <c r="K618" s="13" t="str">
        <f t="shared" si="39"/>
        <v/>
      </c>
    </row>
    <row r="619" spans="1:11" x14ac:dyDescent="0.3">
      <c r="A619" s="1" t="s">
        <v>470</v>
      </c>
      <c r="B619" s="9" t="s">
        <v>366</v>
      </c>
      <c r="C619" s="2">
        <v>10.76</v>
      </c>
      <c r="D619" s="1" t="s">
        <v>243</v>
      </c>
      <c r="H619" s="1" t="str">
        <f t="shared" si="36"/>
        <v/>
      </c>
      <c r="I619" s="13">
        <f t="shared" si="37"/>
        <v>45868</v>
      </c>
      <c r="J619" s="13" t="str">
        <f t="shared" si="38"/>
        <v/>
      </c>
      <c r="K619" s="13" t="str">
        <f t="shared" si="39"/>
        <v/>
      </c>
    </row>
    <row r="620" spans="1:11" x14ac:dyDescent="0.3">
      <c r="A620" s="1" t="s">
        <v>507</v>
      </c>
      <c r="B620" s="9">
        <v>44944</v>
      </c>
      <c r="C620" s="2">
        <v>0.59</v>
      </c>
      <c r="D620" s="1" t="s">
        <v>508</v>
      </c>
      <c r="E620" s="9">
        <v>45050</v>
      </c>
      <c r="H620" s="1">
        <f t="shared" si="36"/>
        <v>106</v>
      </c>
      <c r="I620" s="13">
        <f t="shared" si="37"/>
        <v>44944</v>
      </c>
      <c r="J620" s="13">
        <f t="shared" si="38"/>
        <v>45050</v>
      </c>
      <c r="K620" s="13" t="str">
        <f t="shared" si="39"/>
        <v/>
      </c>
    </row>
    <row r="621" spans="1:11" x14ac:dyDescent="0.3">
      <c r="A621" s="1" t="s">
        <v>507</v>
      </c>
      <c r="B621" s="9">
        <v>44944</v>
      </c>
      <c r="C621" s="2">
        <v>1.42</v>
      </c>
      <c r="D621" s="1" t="s">
        <v>508</v>
      </c>
      <c r="E621" s="9">
        <v>45050</v>
      </c>
      <c r="H621" s="1">
        <f t="shared" si="36"/>
        <v>106</v>
      </c>
      <c r="I621" s="13">
        <f t="shared" si="37"/>
        <v>44944</v>
      </c>
      <c r="J621" s="13">
        <f t="shared" si="38"/>
        <v>45050</v>
      </c>
      <c r="K621" s="13" t="str">
        <f t="shared" si="39"/>
        <v/>
      </c>
    </row>
    <row r="622" spans="1:11" x14ac:dyDescent="0.3">
      <c r="A622" s="1" t="s">
        <v>507</v>
      </c>
      <c r="B622" s="9">
        <v>44944</v>
      </c>
      <c r="C622" s="2">
        <v>0.61</v>
      </c>
      <c r="D622" s="1" t="s">
        <v>508</v>
      </c>
      <c r="E622" s="9">
        <v>45050</v>
      </c>
      <c r="H622" s="1">
        <f t="shared" si="36"/>
        <v>106</v>
      </c>
      <c r="I622" s="13">
        <f t="shared" si="37"/>
        <v>44944</v>
      </c>
      <c r="J622" s="13">
        <f t="shared" si="38"/>
        <v>45050</v>
      </c>
      <c r="K622" s="13" t="str">
        <f t="shared" si="39"/>
        <v/>
      </c>
    </row>
    <row r="623" spans="1:11" x14ac:dyDescent="0.3">
      <c r="A623" s="1" t="s">
        <v>507</v>
      </c>
      <c r="B623" s="9">
        <v>44958</v>
      </c>
      <c r="C623" s="2">
        <v>0.5</v>
      </c>
      <c r="D623" s="1" t="s">
        <v>508</v>
      </c>
      <c r="E623" s="9">
        <v>45099</v>
      </c>
      <c r="H623" s="1">
        <f t="shared" si="36"/>
        <v>141</v>
      </c>
      <c r="I623" s="13">
        <f t="shared" si="37"/>
        <v>44958</v>
      </c>
      <c r="J623" s="13">
        <f t="shared" si="38"/>
        <v>45099</v>
      </c>
      <c r="K623" s="13" t="str">
        <f t="shared" si="39"/>
        <v/>
      </c>
    </row>
    <row r="624" spans="1:11" x14ac:dyDescent="0.3">
      <c r="A624" s="1" t="s">
        <v>507</v>
      </c>
      <c r="B624" s="9">
        <v>44980</v>
      </c>
      <c r="C624" s="2">
        <v>0.81</v>
      </c>
      <c r="D624" s="1" t="s">
        <v>508</v>
      </c>
      <c r="E624" s="9">
        <v>45099</v>
      </c>
      <c r="H624" s="1">
        <f t="shared" si="36"/>
        <v>119</v>
      </c>
      <c r="I624" s="13">
        <f t="shared" si="37"/>
        <v>44980</v>
      </c>
      <c r="J624" s="13">
        <f t="shared" si="38"/>
        <v>45099</v>
      </c>
      <c r="K624" s="13" t="str">
        <f t="shared" si="39"/>
        <v/>
      </c>
    </row>
    <row r="625" spans="1:11" x14ac:dyDescent="0.3">
      <c r="A625" s="1" t="s">
        <v>507</v>
      </c>
      <c r="B625" s="9">
        <v>44995</v>
      </c>
      <c r="C625" s="2">
        <v>1.9</v>
      </c>
      <c r="D625" s="1" t="s">
        <v>508</v>
      </c>
      <c r="E625" s="9">
        <v>45183</v>
      </c>
      <c r="H625" s="1">
        <f t="shared" si="36"/>
        <v>188</v>
      </c>
      <c r="I625" s="13">
        <f t="shared" si="37"/>
        <v>44995</v>
      </c>
      <c r="J625" s="13">
        <f t="shared" si="38"/>
        <v>45183</v>
      </c>
      <c r="K625" s="13" t="str">
        <f t="shared" si="39"/>
        <v/>
      </c>
    </row>
    <row r="626" spans="1:11" x14ac:dyDescent="0.3">
      <c r="A626" s="1" t="s">
        <v>507</v>
      </c>
      <c r="B626" s="9">
        <v>44995</v>
      </c>
      <c r="C626" s="2">
        <v>1.91</v>
      </c>
      <c r="D626" s="1" t="s">
        <v>508</v>
      </c>
      <c r="E626" s="9">
        <v>45218</v>
      </c>
      <c r="H626" s="1">
        <f t="shared" si="36"/>
        <v>223</v>
      </c>
      <c r="I626" s="13">
        <f t="shared" si="37"/>
        <v>44995</v>
      </c>
      <c r="J626" s="13">
        <f t="shared" si="38"/>
        <v>45218</v>
      </c>
      <c r="K626" s="13" t="str">
        <f t="shared" si="39"/>
        <v/>
      </c>
    </row>
    <row r="627" spans="1:11" x14ac:dyDescent="0.3">
      <c r="A627" s="1" t="s">
        <v>507</v>
      </c>
      <c r="B627" s="9">
        <v>45278</v>
      </c>
      <c r="C627" s="2">
        <v>0.86</v>
      </c>
      <c r="D627" s="1" t="s">
        <v>508</v>
      </c>
      <c r="E627" s="9" t="s">
        <v>232</v>
      </c>
      <c r="H627" s="1">
        <f t="shared" si="36"/>
        <v>74</v>
      </c>
      <c r="I627" s="13">
        <f t="shared" si="37"/>
        <v>45278</v>
      </c>
      <c r="J627" s="13">
        <f t="shared" si="38"/>
        <v>45352</v>
      </c>
      <c r="K627" s="13" t="str">
        <f t="shared" si="39"/>
        <v/>
      </c>
    </row>
    <row r="628" spans="1:11" x14ac:dyDescent="0.3">
      <c r="A628" s="1" t="s">
        <v>507</v>
      </c>
      <c r="B628" s="9">
        <v>45251</v>
      </c>
      <c r="C628" s="2">
        <v>1.1599999999999999</v>
      </c>
      <c r="D628" s="1" t="s">
        <v>508</v>
      </c>
      <c r="E628" s="9">
        <v>45401</v>
      </c>
      <c r="H628" s="1">
        <f t="shared" si="36"/>
        <v>150</v>
      </c>
      <c r="I628" s="13">
        <f t="shared" si="37"/>
        <v>45251</v>
      </c>
      <c r="J628" s="13">
        <f t="shared" si="38"/>
        <v>45401</v>
      </c>
      <c r="K628" s="13" t="str">
        <f t="shared" si="39"/>
        <v/>
      </c>
    </row>
    <row r="629" spans="1:11" x14ac:dyDescent="0.3">
      <c r="A629" s="1" t="s">
        <v>507</v>
      </c>
      <c r="B629" s="9">
        <v>45337</v>
      </c>
      <c r="C629" s="2">
        <v>7.82</v>
      </c>
      <c r="D629" s="1" t="s">
        <v>508</v>
      </c>
      <c r="E629" s="9" t="s">
        <v>509</v>
      </c>
      <c r="H629" s="1">
        <f t="shared" si="36"/>
        <v>82</v>
      </c>
      <c r="I629" s="13">
        <f t="shared" si="37"/>
        <v>45337</v>
      </c>
      <c r="J629" s="13">
        <f t="shared" si="38"/>
        <v>45419</v>
      </c>
      <c r="K629" s="13" t="str">
        <f t="shared" si="39"/>
        <v/>
      </c>
    </row>
    <row r="630" spans="1:11" x14ac:dyDescent="0.3">
      <c r="A630" s="1" t="s">
        <v>507</v>
      </c>
      <c r="B630" s="9">
        <v>45267</v>
      </c>
      <c r="C630" s="2">
        <v>110.21</v>
      </c>
      <c r="D630" s="1" t="s">
        <v>508</v>
      </c>
      <c r="E630" s="9" t="s">
        <v>509</v>
      </c>
      <c r="H630" s="1">
        <f t="shared" si="36"/>
        <v>152</v>
      </c>
      <c r="I630" s="13">
        <f t="shared" si="37"/>
        <v>45267</v>
      </c>
      <c r="J630" s="13">
        <f t="shared" si="38"/>
        <v>45419</v>
      </c>
      <c r="K630" s="13" t="str">
        <f t="shared" si="39"/>
        <v/>
      </c>
    </row>
    <row r="631" spans="1:11" x14ac:dyDescent="0.3">
      <c r="A631" s="1" t="s">
        <v>507</v>
      </c>
      <c r="B631" s="9">
        <v>45337</v>
      </c>
      <c r="C631" s="2">
        <v>23.9</v>
      </c>
      <c r="D631" s="1" t="s">
        <v>508</v>
      </c>
      <c r="E631" s="9" t="s">
        <v>392</v>
      </c>
      <c r="H631" s="1">
        <f t="shared" si="36"/>
        <v>137</v>
      </c>
      <c r="I631" s="13">
        <f t="shared" si="37"/>
        <v>45337</v>
      </c>
      <c r="J631" s="13">
        <f t="shared" si="38"/>
        <v>45474</v>
      </c>
      <c r="K631" s="13" t="str">
        <f t="shared" si="39"/>
        <v/>
      </c>
    </row>
    <row r="632" spans="1:11" x14ac:dyDescent="0.3">
      <c r="A632" s="1" t="s">
        <v>507</v>
      </c>
      <c r="B632" s="9">
        <v>45348</v>
      </c>
      <c r="C632" s="2">
        <v>24.15</v>
      </c>
      <c r="D632" s="1" t="s">
        <v>508</v>
      </c>
      <c r="E632" s="9" t="s">
        <v>283</v>
      </c>
      <c r="H632" s="1">
        <f t="shared" si="36"/>
        <v>133</v>
      </c>
      <c r="I632" s="13">
        <f t="shared" si="37"/>
        <v>45348</v>
      </c>
      <c r="J632" s="13">
        <f t="shared" si="38"/>
        <v>45481</v>
      </c>
      <c r="K632" s="13" t="str">
        <f t="shared" si="39"/>
        <v/>
      </c>
    </row>
    <row r="633" spans="1:11" x14ac:dyDescent="0.3">
      <c r="A633" s="1" t="s">
        <v>507</v>
      </c>
      <c r="B633" s="9">
        <v>45453</v>
      </c>
      <c r="C633" s="2">
        <v>25.6</v>
      </c>
      <c r="D633" s="1" t="s">
        <v>508</v>
      </c>
      <c r="E633" s="9" t="s">
        <v>253</v>
      </c>
      <c r="H633" s="1">
        <f t="shared" si="36"/>
        <v>98</v>
      </c>
      <c r="I633" s="13">
        <f t="shared" si="37"/>
        <v>45453</v>
      </c>
      <c r="J633" s="13">
        <f t="shared" si="38"/>
        <v>45551</v>
      </c>
      <c r="K633" s="13" t="str">
        <f t="shared" si="39"/>
        <v/>
      </c>
    </row>
    <row r="634" spans="1:11" x14ac:dyDescent="0.3">
      <c r="A634" s="1" t="s">
        <v>507</v>
      </c>
      <c r="B634" s="9">
        <v>45516</v>
      </c>
      <c r="C634" s="2">
        <v>8.5299999999999994</v>
      </c>
      <c r="D634" s="1" t="s">
        <v>508</v>
      </c>
      <c r="E634" s="9" t="s">
        <v>173</v>
      </c>
      <c r="H634" s="1">
        <f t="shared" si="36"/>
        <v>122</v>
      </c>
      <c r="I634" s="13">
        <f t="shared" si="37"/>
        <v>45516</v>
      </c>
      <c r="J634" s="13">
        <f t="shared" si="38"/>
        <v>45638</v>
      </c>
      <c r="K634" s="13" t="str">
        <f t="shared" si="39"/>
        <v/>
      </c>
    </row>
    <row r="635" spans="1:11" x14ac:dyDescent="0.3">
      <c r="A635" s="1" t="s">
        <v>507</v>
      </c>
      <c r="B635" s="9">
        <v>45607</v>
      </c>
      <c r="C635" s="2">
        <v>3.17</v>
      </c>
      <c r="D635" s="1" t="s">
        <v>508</v>
      </c>
      <c r="E635" s="9" t="s">
        <v>158</v>
      </c>
      <c r="H635" s="1">
        <f t="shared" si="36"/>
        <v>49</v>
      </c>
      <c r="I635" s="13">
        <f t="shared" si="37"/>
        <v>45607</v>
      </c>
      <c r="J635" s="13">
        <f t="shared" si="38"/>
        <v>45656</v>
      </c>
      <c r="K635" s="13" t="str">
        <f t="shared" si="39"/>
        <v/>
      </c>
    </row>
    <row r="636" spans="1:11" x14ac:dyDescent="0.3">
      <c r="A636" s="1" t="s">
        <v>507</v>
      </c>
      <c r="B636" s="9">
        <v>45635</v>
      </c>
      <c r="C636" s="2">
        <v>3.05</v>
      </c>
      <c r="D636" s="1" t="s">
        <v>508</v>
      </c>
      <c r="E636" s="9">
        <v>45737</v>
      </c>
      <c r="H636" s="1">
        <f t="shared" si="36"/>
        <v>102</v>
      </c>
      <c r="I636" s="13">
        <f t="shared" si="37"/>
        <v>45635</v>
      </c>
      <c r="J636" s="13">
        <f t="shared" si="38"/>
        <v>45737</v>
      </c>
      <c r="K636" s="13" t="str">
        <f t="shared" si="39"/>
        <v/>
      </c>
    </row>
    <row r="637" spans="1:11" x14ac:dyDescent="0.3">
      <c r="A637" s="1" t="s">
        <v>507</v>
      </c>
      <c r="B637" s="9">
        <v>45727</v>
      </c>
      <c r="C637" s="2">
        <v>74.44</v>
      </c>
      <c r="D637" s="1" t="s">
        <v>508</v>
      </c>
      <c r="E637" s="9">
        <v>45803</v>
      </c>
      <c r="H637" s="1">
        <f t="shared" si="36"/>
        <v>76</v>
      </c>
      <c r="I637" s="13">
        <f t="shared" si="37"/>
        <v>45727</v>
      </c>
      <c r="J637" s="13">
        <f t="shared" si="38"/>
        <v>45803</v>
      </c>
      <c r="K637" s="13" t="str">
        <f t="shared" si="39"/>
        <v/>
      </c>
    </row>
    <row r="638" spans="1:11" x14ac:dyDescent="0.3">
      <c r="A638" s="1" t="s">
        <v>507</v>
      </c>
      <c r="B638" s="9">
        <v>45757</v>
      </c>
      <c r="C638" s="2">
        <v>25.5</v>
      </c>
      <c r="D638" s="1" t="s">
        <v>508</v>
      </c>
      <c r="E638" s="9">
        <v>45848</v>
      </c>
      <c r="H638" s="1">
        <f t="shared" si="36"/>
        <v>91</v>
      </c>
      <c r="I638" s="13">
        <f t="shared" si="37"/>
        <v>45757</v>
      </c>
      <c r="J638" s="13">
        <f t="shared" si="38"/>
        <v>45848</v>
      </c>
      <c r="K638" s="13" t="str">
        <f t="shared" si="39"/>
        <v/>
      </c>
    </row>
    <row r="639" spans="1:11" x14ac:dyDescent="0.3">
      <c r="A639" s="1" t="s">
        <v>507</v>
      </c>
      <c r="B639" s="9">
        <v>45156</v>
      </c>
      <c r="C639" s="2">
        <v>0.5</v>
      </c>
      <c r="D639" s="1" t="s">
        <v>510</v>
      </c>
      <c r="F639" s="9">
        <v>45398</v>
      </c>
      <c r="G639" s="1" t="s">
        <v>511</v>
      </c>
      <c r="H639" s="1" t="str">
        <f t="shared" si="36"/>
        <v/>
      </c>
      <c r="I639" s="13">
        <f t="shared" si="37"/>
        <v>45156</v>
      </c>
      <c r="J639" s="13" t="str">
        <f t="shared" si="38"/>
        <v/>
      </c>
      <c r="K639" s="13">
        <f t="shared" si="39"/>
        <v>45398</v>
      </c>
    </row>
    <row r="640" spans="1:11" x14ac:dyDescent="0.3">
      <c r="A640" s="1" t="s">
        <v>507</v>
      </c>
      <c r="B640" s="9">
        <v>45156</v>
      </c>
      <c r="C640" s="2">
        <v>5.64</v>
      </c>
      <c r="D640" s="1" t="s">
        <v>510</v>
      </c>
      <c r="F640" s="9">
        <v>45398</v>
      </c>
      <c r="G640" s="1" t="s">
        <v>511</v>
      </c>
      <c r="H640" s="1" t="str">
        <f t="shared" si="36"/>
        <v/>
      </c>
      <c r="I640" s="13">
        <f t="shared" si="37"/>
        <v>45156</v>
      </c>
      <c r="J640" s="13" t="str">
        <f t="shared" si="38"/>
        <v/>
      </c>
      <c r="K640" s="13">
        <f t="shared" si="39"/>
        <v>45398</v>
      </c>
    </row>
    <row r="641" spans="1:11" x14ac:dyDescent="0.3">
      <c r="A641" s="1" t="s">
        <v>507</v>
      </c>
      <c r="B641" s="9">
        <v>44995</v>
      </c>
      <c r="C641" s="2">
        <v>0.89</v>
      </c>
      <c r="D641" s="1" t="s">
        <v>512</v>
      </c>
      <c r="H641" s="1" t="str">
        <f t="shared" si="36"/>
        <v/>
      </c>
      <c r="I641" s="13">
        <f t="shared" si="37"/>
        <v>44995</v>
      </c>
      <c r="J641" s="13" t="str">
        <f t="shared" si="38"/>
        <v/>
      </c>
      <c r="K641" s="13" t="str">
        <f t="shared" si="39"/>
        <v/>
      </c>
    </row>
    <row r="642" spans="1:11" x14ac:dyDescent="0.3">
      <c r="A642" s="1" t="s">
        <v>507</v>
      </c>
      <c r="B642" s="9">
        <v>45162</v>
      </c>
      <c r="C642" s="2">
        <v>2.9</v>
      </c>
      <c r="D642" s="1" t="s">
        <v>512</v>
      </c>
      <c r="H642" s="1" t="str">
        <f t="shared" ref="H642:H705" si="40">IF(AND(LEN(I642)&gt;0,LEN(J642)&gt;0),J642-I642,"")</f>
        <v/>
      </c>
      <c r="I642" s="13">
        <f t="shared" ref="I642:I705" si="41">IF(B642="","",IF(ISNUMBER(B642),B642,DATE(VALUE(RIGHT(TRIM(B642),4)),VALUE(MID(TRIM(B642),4,2)),VALUE(LEFT(TRIM(B642),2)))))</f>
        <v>45162</v>
      </c>
      <c r="J642" s="13" t="str">
        <f t="shared" ref="J642:J705" si="42">IF(E642="","",IF(ISNUMBER(E642),E642,DATE(VALUE(RIGHT(TRIM(E642),4)),VALUE(MID(TRIM(E642),4,2)),VALUE(LEFT(TRIM(E642),2)))))</f>
        <v/>
      </c>
      <c r="K642" s="13" t="str">
        <f t="shared" ref="K642:K705" si="43">IF(F642="","",IF(ISNUMBER(F642),F642,DATE(VALUE(RIGHT(TRIM(F642),4)),VALUE(MID(TRIM(F642),4,2)),VALUE(LEFT(TRIM(F642),2)))))</f>
        <v/>
      </c>
    </row>
    <row r="643" spans="1:11" x14ac:dyDescent="0.3">
      <c r="A643" s="1" t="s">
        <v>507</v>
      </c>
      <c r="B643" s="9">
        <v>45827</v>
      </c>
      <c r="C643" s="2">
        <v>11.811500000000001</v>
      </c>
      <c r="D643" s="1" t="s">
        <v>512</v>
      </c>
      <c r="H643" s="1" t="str">
        <f t="shared" si="40"/>
        <v/>
      </c>
      <c r="I643" s="13">
        <f t="shared" si="41"/>
        <v>45827</v>
      </c>
      <c r="J643" s="13" t="str">
        <f t="shared" si="42"/>
        <v/>
      </c>
      <c r="K643" s="13" t="str">
        <f t="shared" si="43"/>
        <v/>
      </c>
    </row>
    <row r="644" spans="1:11" x14ac:dyDescent="0.3">
      <c r="A644" s="1" t="s">
        <v>507</v>
      </c>
      <c r="B644" s="9">
        <v>45827</v>
      </c>
      <c r="C644" s="2">
        <v>8.16</v>
      </c>
      <c r="D644" s="1" t="s">
        <v>512</v>
      </c>
      <c r="H644" s="1" t="str">
        <f t="shared" si="40"/>
        <v/>
      </c>
      <c r="I644" s="13">
        <f t="shared" si="41"/>
        <v>45827</v>
      </c>
      <c r="J644" s="13" t="str">
        <f t="shared" si="42"/>
        <v/>
      </c>
      <c r="K644" s="13" t="str">
        <f t="shared" si="43"/>
        <v/>
      </c>
    </row>
    <row r="645" spans="1:11" x14ac:dyDescent="0.3">
      <c r="A645" s="1" t="s">
        <v>507</v>
      </c>
      <c r="B645" s="9">
        <v>45485</v>
      </c>
      <c r="C645" s="2">
        <v>24.15</v>
      </c>
      <c r="D645" s="1" t="s">
        <v>512</v>
      </c>
      <c r="H645" s="1" t="str">
        <f t="shared" si="40"/>
        <v/>
      </c>
      <c r="I645" s="13">
        <f t="shared" si="41"/>
        <v>45485</v>
      </c>
      <c r="J645" s="13" t="str">
        <f t="shared" si="42"/>
        <v/>
      </c>
      <c r="K645" s="13" t="str">
        <f t="shared" si="43"/>
        <v/>
      </c>
    </row>
    <row r="646" spans="1:11" x14ac:dyDescent="0.3">
      <c r="A646" s="1" t="s">
        <v>513</v>
      </c>
      <c r="B646" s="9" t="s">
        <v>272</v>
      </c>
      <c r="C646" s="2">
        <v>1.95</v>
      </c>
      <c r="D646" s="1" t="s">
        <v>243</v>
      </c>
      <c r="H646" s="1" t="str">
        <f t="shared" si="40"/>
        <v/>
      </c>
      <c r="I646" s="13">
        <f t="shared" si="41"/>
        <v>45803</v>
      </c>
      <c r="J646" s="13" t="str">
        <f t="shared" si="42"/>
        <v/>
      </c>
      <c r="K646" s="13" t="str">
        <f t="shared" si="43"/>
        <v/>
      </c>
    </row>
    <row r="647" spans="1:11" x14ac:dyDescent="0.3">
      <c r="A647" s="1" t="s">
        <v>513</v>
      </c>
      <c r="B647" s="9" t="s">
        <v>62</v>
      </c>
      <c r="C647" s="2">
        <v>0.65</v>
      </c>
      <c r="D647" s="1" t="s">
        <v>61</v>
      </c>
      <c r="E647" s="9" t="s">
        <v>69</v>
      </c>
      <c r="H647" s="1">
        <f t="shared" si="40"/>
        <v>36</v>
      </c>
      <c r="I647" s="13">
        <f t="shared" si="41"/>
        <v>44998</v>
      </c>
      <c r="J647" s="13">
        <f t="shared" si="42"/>
        <v>45034</v>
      </c>
      <c r="K647" s="13" t="str">
        <f t="shared" si="43"/>
        <v/>
      </c>
    </row>
    <row r="648" spans="1:11" x14ac:dyDescent="0.3">
      <c r="A648" s="1" t="s">
        <v>514</v>
      </c>
      <c r="B648" s="13" t="s">
        <v>515</v>
      </c>
      <c r="C648" s="2">
        <v>2.8386999999999998</v>
      </c>
      <c r="D648" s="1" t="s">
        <v>61</v>
      </c>
      <c r="E648" s="9" t="s">
        <v>77</v>
      </c>
      <c r="H648" s="1">
        <f t="shared" si="40"/>
        <v>78</v>
      </c>
      <c r="I648" s="13">
        <f t="shared" si="41"/>
        <v>44965</v>
      </c>
      <c r="J648" s="13">
        <f t="shared" si="42"/>
        <v>45043</v>
      </c>
      <c r="K648" s="13" t="str">
        <f t="shared" si="43"/>
        <v/>
      </c>
    </row>
    <row r="649" spans="1:11" x14ac:dyDescent="0.3">
      <c r="A649" s="1" t="s">
        <v>514</v>
      </c>
      <c r="B649" s="13" t="s">
        <v>295</v>
      </c>
      <c r="C649" s="2">
        <v>1.5763</v>
      </c>
      <c r="D649" s="1" t="s">
        <v>61</v>
      </c>
      <c r="E649" s="9" t="s">
        <v>516</v>
      </c>
      <c r="H649" s="1">
        <f t="shared" si="40"/>
        <v>76</v>
      </c>
      <c r="I649" s="13">
        <f t="shared" si="41"/>
        <v>44972</v>
      </c>
      <c r="J649" s="13">
        <f t="shared" si="42"/>
        <v>45048</v>
      </c>
      <c r="K649" s="13" t="str">
        <f t="shared" si="43"/>
        <v/>
      </c>
    </row>
    <row r="650" spans="1:11" x14ac:dyDescent="0.3">
      <c r="A650" s="1" t="s">
        <v>514</v>
      </c>
      <c r="B650" s="13" t="s">
        <v>517</v>
      </c>
      <c r="C650" s="2">
        <v>0.72070000000000001</v>
      </c>
      <c r="D650" s="1" t="s">
        <v>61</v>
      </c>
      <c r="E650" s="9" t="s">
        <v>516</v>
      </c>
      <c r="H650" s="1">
        <f t="shared" si="40"/>
        <v>74</v>
      </c>
      <c r="I650" s="13">
        <f t="shared" si="41"/>
        <v>44974</v>
      </c>
      <c r="J650" s="13">
        <f t="shared" si="42"/>
        <v>45048</v>
      </c>
      <c r="K650" s="13" t="str">
        <f t="shared" si="43"/>
        <v/>
      </c>
    </row>
    <row r="651" spans="1:11" x14ac:dyDescent="0.3">
      <c r="A651" s="1" t="s">
        <v>514</v>
      </c>
      <c r="B651" s="13" t="s">
        <v>518</v>
      </c>
      <c r="C651" s="2">
        <v>1.0904</v>
      </c>
      <c r="D651" s="1" t="s">
        <v>61</v>
      </c>
      <c r="E651" s="9" t="s">
        <v>519</v>
      </c>
      <c r="H651" s="1">
        <f t="shared" si="40"/>
        <v>90</v>
      </c>
      <c r="I651" s="13">
        <f t="shared" si="41"/>
        <v>44979</v>
      </c>
      <c r="J651" s="13">
        <f t="shared" si="42"/>
        <v>45069</v>
      </c>
      <c r="K651" s="13" t="str">
        <f t="shared" si="43"/>
        <v/>
      </c>
    </row>
    <row r="652" spans="1:11" x14ac:dyDescent="0.3">
      <c r="A652" s="1" t="s">
        <v>514</v>
      </c>
      <c r="B652" s="13" t="s">
        <v>520</v>
      </c>
      <c r="C652" s="2">
        <v>1.887</v>
      </c>
      <c r="D652" s="1" t="s">
        <v>61</v>
      </c>
      <c r="E652" s="9" t="s">
        <v>521</v>
      </c>
      <c r="H652" s="1">
        <f t="shared" si="40"/>
        <v>344</v>
      </c>
      <c r="I652" s="13">
        <f t="shared" si="41"/>
        <v>44986</v>
      </c>
      <c r="J652" s="13">
        <f t="shared" si="42"/>
        <v>45330</v>
      </c>
      <c r="K652" s="13" t="str">
        <f t="shared" si="43"/>
        <v/>
      </c>
    </row>
    <row r="653" spans="1:11" x14ac:dyDescent="0.3">
      <c r="A653" s="1" t="s">
        <v>514</v>
      </c>
      <c r="B653" s="13" t="s">
        <v>522</v>
      </c>
      <c r="C653" s="2">
        <v>2.6760000000000002</v>
      </c>
      <c r="D653" s="1" t="s">
        <v>61</v>
      </c>
      <c r="E653" s="9" t="s">
        <v>523</v>
      </c>
      <c r="H653" s="1">
        <f t="shared" si="40"/>
        <v>301</v>
      </c>
      <c r="I653" s="13">
        <f t="shared" si="41"/>
        <v>45007</v>
      </c>
      <c r="J653" s="13">
        <f t="shared" si="42"/>
        <v>45308</v>
      </c>
      <c r="K653" s="13" t="str">
        <f t="shared" si="43"/>
        <v/>
      </c>
    </row>
    <row r="654" spans="1:11" x14ac:dyDescent="0.3">
      <c r="A654" s="1" t="s">
        <v>514</v>
      </c>
      <c r="B654" s="13" t="s">
        <v>70</v>
      </c>
      <c r="C654" s="2">
        <v>1.2877000000000001</v>
      </c>
      <c r="D654" s="1" t="s">
        <v>61</v>
      </c>
      <c r="E654" s="9" t="s">
        <v>121</v>
      </c>
      <c r="H654" s="1">
        <f t="shared" si="40"/>
        <v>426</v>
      </c>
      <c r="I654" s="13">
        <f t="shared" si="41"/>
        <v>45009</v>
      </c>
      <c r="J654" s="13">
        <f t="shared" si="42"/>
        <v>45435</v>
      </c>
      <c r="K654" s="13" t="str">
        <f t="shared" si="43"/>
        <v/>
      </c>
    </row>
    <row r="655" spans="1:11" x14ac:dyDescent="0.3">
      <c r="A655" s="1" t="s">
        <v>514</v>
      </c>
      <c r="B655" s="13" t="s">
        <v>70</v>
      </c>
      <c r="C655" s="2">
        <v>2.1934</v>
      </c>
      <c r="D655" s="1" t="s">
        <v>61</v>
      </c>
      <c r="E655" s="9" t="s">
        <v>326</v>
      </c>
      <c r="H655" s="1">
        <f t="shared" si="40"/>
        <v>439</v>
      </c>
      <c r="I655" s="13">
        <f t="shared" si="41"/>
        <v>45009</v>
      </c>
      <c r="J655" s="13">
        <f t="shared" si="42"/>
        <v>45448</v>
      </c>
      <c r="K655" s="13" t="str">
        <f t="shared" si="43"/>
        <v/>
      </c>
    </row>
    <row r="656" spans="1:11" x14ac:dyDescent="0.3">
      <c r="A656" s="1" t="s">
        <v>514</v>
      </c>
      <c r="B656" s="13" t="s">
        <v>70</v>
      </c>
      <c r="C656" s="2">
        <v>3.9542000000000002</v>
      </c>
      <c r="D656" s="1" t="s">
        <v>61</v>
      </c>
      <c r="E656" s="9" t="s">
        <v>524</v>
      </c>
      <c r="H656" s="1">
        <f t="shared" si="40"/>
        <v>430</v>
      </c>
      <c r="I656" s="13">
        <f t="shared" si="41"/>
        <v>45009</v>
      </c>
      <c r="J656" s="13">
        <f t="shared" si="42"/>
        <v>45439</v>
      </c>
      <c r="K656" s="13" t="str">
        <f t="shared" si="43"/>
        <v/>
      </c>
    </row>
    <row r="657" spans="1:11" x14ac:dyDescent="0.3">
      <c r="A657" s="1" t="s">
        <v>514</v>
      </c>
      <c r="B657" s="13" t="s">
        <v>525</v>
      </c>
      <c r="C657" s="2">
        <v>2.2698</v>
      </c>
      <c r="D657" s="1" t="s">
        <v>61</v>
      </c>
      <c r="E657" s="9" t="s">
        <v>121</v>
      </c>
      <c r="H657" s="1">
        <f t="shared" si="40"/>
        <v>423</v>
      </c>
      <c r="I657" s="13">
        <f t="shared" si="41"/>
        <v>45012</v>
      </c>
      <c r="J657" s="13">
        <f t="shared" si="42"/>
        <v>45435</v>
      </c>
      <c r="K657" s="13" t="str">
        <f t="shared" si="43"/>
        <v/>
      </c>
    </row>
    <row r="658" spans="1:11" x14ac:dyDescent="0.3">
      <c r="A658" s="1" t="s">
        <v>514</v>
      </c>
      <c r="B658" s="13" t="s">
        <v>525</v>
      </c>
      <c r="C658" s="2">
        <v>2.5</v>
      </c>
      <c r="D658" s="1" t="s">
        <v>61</v>
      </c>
      <c r="E658" s="9" t="s">
        <v>403</v>
      </c>
      <c r="H658" s="1">
        <f t="shared" si="40"/>
        <v>210</v>
      </c>
      <c r="I658" s="13">
        <f t="shared" si="41"/>
        <v>45012</v>
      </c>
      <c r="J658" s="13">
        <f t="shared" si="42"/>
        <v>45222</v>
      </c>
      <c r="K658" s="13" t="str">
        <f t="shared" si="43"/>
        <v/>
      </c>
    </row>
    <row r="659" spans="1:11" x14ac:dyDescent="0.3">
      <c r="A659" s="1" t="s">
        <v>514</v>
      </c>
      <c r="B659" s="13" t="s">
        <v>525</v>
      </c>
      <c r="C659" s="2">
        <v>0.50480000000000003</v>
      </c>
      <c r="D659" s="1" t="s">
        <v>61</v>
      </c>
      <c r="E659" s="9" t="s">
        <v>337</v>
      </c>
      <c r="H659" s="1">
        <f t="shared" si="40"/>
        <v>283</v>
      </c>
      <c r="I659" s="13">
        <f t="shared" si="41"/>
        <v>45012</v>
      </c>
      <c r="J659" s="13">
        <f t="shared" si="42"/>
        <v>45295</v>
      </c>
      <c r="K659" s="13" t="str">
        <f t="shared" si="43"/>
        <v/>
      </c>
    </row>
    <row r="660" spans="1:11" x14ac:dyDescent="0.3">
      <c r="A660" s="1" t="s">
        <v>514</v>
      </c>
      <c r="B660" s="13" t="s">
        <v>525</v>
      </c>
      <c r="C660" s="2">
        <v>1.0022</v>
      </c>
      <c r="D660" s="1" t="s">
        <v>61</v>
      </c>
      <c r="E660" s="9" t="s">
        <v>371</v>
      </c>
      <c r="H660" s="1">
        <f t="shared" si="40"/>
        <v>305</v>
      </c>
      <c r="I660" s="13">
        <f t="shared" si="41"/>
        <v>45012</v>
      </c>
      <c r="J660" s="13">
        <f t="shared" si="42"/>
        <v>45317</v>
      </c>
      <c r="K660" s="13" t="str">
        <f t="shared" si="43"/>
        <v/>
      </c>
    </row>
    <row r="661" spans="1:11" x14ac:dyDescent="0.3">
      <c r="A661" s="1" t="s">
        <v>514</v>
      </c>
      <c r="B661" s="13" t="s">
        <v>526</v>
      </c>
      <c r="C661" s="2">
        <v>10.943</v>
      </c>
      <c r="D661" s="1" t="s">
        <v>61</v>
      </c>
      <c r="E661" s="9" t="s">
        <v>527</v>
      </c>
      <c r="H661" s="1">
        <f t="shared" si="40"/>
        <v>185</v>
      </c>
      <c r="I661" s="13">
        <f t="shared" si="41"/>
        <v>45044</v>
      </c>
      <c r="J661" s="13">
        <f t="shared" si="42"/>
        <v>45229</v>
      </c>
      <c r="K661" s="13" t="str">
        <f t="shared" si="43"/>
        <v/>
      </c>
    </row>
    <row r="662" spans="1:11" x14ac:dyDescent="0.3">
      <c r="A662" s="1" t="s">
        <v>514</v>
      </c>
      <c r="B662" s="13" t="s">
        <v>528</v>
      </c>
      <c r="C662" s="2">
        <v>2.2948</v>
      </c>
      <c r="D662" s="1" t="s">
        <v>61</v>
      </c>
      <c r="E662" s="9" t="s">
        <v>228</v>
      </c>
      <c r="H662" s="1">
        <f t="shared" si="40"/>
        <v>250</v>
      </c>
      <c r="I662" s="13">
        <f t="shared" si="41"/>
        <v>45063</v>
      </c>
      <c r="J662" s="13">
        <f t="shared" si="42"/>
        <v>45313</v>
      </c>
      <c r="K662" s="13" t="str">
        <f t="shared" si="43"/>
        <v/>
      </c>
    </row>
    <row r="663" spans="1:11" x14ac:dyDescent="0.3">
      <c r="A663" s="1" t="s">
        <v>514</v>
      </c>
      <c r="B663" s="13" t="s">
        <v>528</v>
      </c>
      <c r="C663" s="2">
        <v>2.0501999999999998</v>
      </c>
      <c r="D663" s="1" t="s">
        <v>61</v>
      </c>
      <c r="E663" s="9" t="s">
        <v>529</v>
      </c>
      <c r="H663" s="1">
        <f t="shared" si="40"/>
        <v>504</v>
      </c>
      <c r="I663" s="13">
        <f t="shared" si="41"/>
        <v>45063</v>
      </c>
      <c r="J663" s="13">
        <f t="shared" si="42"/>
        <v>45567</v>
      </c>
      <c r="K663" s="13" t="str">
        <f t="shared" si="43"/>
        <v/>
      </c>
    </row>
    <row r="664" spans="1:11" x14ac:dyDescent="0.3">
      <c r="A664" s="1" t="s">
        <v>514</v>
      </c>
      <c r="B664" s="13" t="s">
        <v>530</v>
      </c>
      <c r="C664" s="2">
        <v>0.79879999999999995</v>
      </c>
      <c r="D664" s="1" t="s">
        <v>61</v>
      </c>
      <c r="E664" s="9" t="s">
        <v>491</v>
      </c>
      <c r="H664" s="1">
        <f t="shared" si="40"/>
        <v>447</v>
      </c>
      <c r="I664" s="13">
        <f t="shared" si="41"/>
        <v>45077</v>
      </c>
      <c r="J664" s="13">
        <f t="shared" si="42"/>
        <v>45524</v>
      </c>
      <c r="K664" s="13" t="str">
        <f t="shared" si="43"/>
        <v/>
      </c>
    </row>
    <row r="665" spans="1:11" x14ac:dyDescent="0.3">
      <c r="A665" s="1" t="s">
        <v>514</v>
      </c>
      <c r="B665" s="13" t="s">
        <v>531</v>
      </c>
      <c r="C665" s="2">
        <v>1.0899000000000001</v>
      </c>
      <c r="D665" s="1" t="s">
        <v>61</v>
      </c>
      <c r="E665" s="9" t="s">
        <v>96</v>
      </c>
      <c r="H665" s="1">
        <f t="shared" si="40"/>
        <v>209</v>
      </c>
      <c r="I665" s="13">
        <f t="shared" si="41"/>
        <v>45090</v>
      </c>
      <c r="J665" s="13">
        <f t="shared" si="42"/>
        <v>45299</v>
      </c>
      <c r="K665" s="13" t="str">
        <f t="shared" si="43"/>
        <v/>
      </c>
    </row>
    <row r="666" spans="1:11" x14ac:dyDescent="0.3">
      <c r="A666" s="1" t="s">
        <v>514</v>
      </c>
      <c r="B666" s="13" t="s">
        <v>531</v>
      </c>
      <c r="C666" s="2">
        <v>0.6905</v>
      </c>
      <c r="D666" s="1" t="s">
        <v>61</v>
      </c>
      <c r="E666" s="9" t="s">
        <v>338</v>
      </c>
      <c r="H666" s="1">
        <f t="shared" si="40"/>
        <v>224</v>
      </c>
      <c r="I666" s="13">
        <f t="shared" si="41"/>
        <v>45090</v>
      </c>
      <c r="J666" s="13">
        <f t="shared" si="42"/>
        <v>45314</v>
      </c>
      <c r="K666" s="13" t="str">
        <f t="shared" si="43"/>
        <v/>
      </c>
    </row>
    <row r="667" spans="1:11" x14ac:dyDescent="0.3">
      <c r="A667" s="1" t="s">
        <v>514</v>
      </c>
      <c r="B667" s="13" t="s">
        <v>473</v>
      </c>
      <c r="C667" s="2">
        <v>1.4027000000000001</v>
      </c>
      <c r="D667" s="1" t="s">
        <v>61</v>
      </c>
      <c r="E667" s="9" t="s">
        <v>230</v>
      </c>
      <c r="H667" s="1">
        <f t="shared" si="40"/>
        <v>194</v>
      </c>
      <c r="I667" s="13">
        <f t="shared" si="41"/>
        <v>45107</v>
      </c>
      <c r="J667" s="13">
        <f t="shared" si="42"/>
        <v>45301</v>
      </c>
      <c r="K667" s="13" t="str">
        <f t="shared" si="43"/>
        <v/>
      </c>
    </row>
    <row r="668" spans="1:11" x14ac:dyDescent="0.3">
      <c r="A668" s="1" t="s">
        <v>514</v>
      </c>
      <c r="B668" s="13" t="s">
        <v>476</v>
      </c>
      <c r="C668" s="2">
        <v>0.72570000000000001</v>
      </c>
      <c r="D668" s="1" t="s">
        <v>61</v>
      </c>
      <c r="E668" s="9" t="s">
        <v>489</v>
      </c>
      <c r="H668" s="1">
        <f t="shared" si="40"/>
        <v>294</v>
      </c>
      <c r="I668" s="13">
        <f t="shared" si="41"/>
        <v>45112</v>
      </c>
      <c r="J668" s="13">
        <f t="shared" si="42"/>
        <v>45406</v>
      </c>
      <c r="K668" s="13" t="str">
        <f t="shared" si="43"/>
        <v/>
      </c>
    </row>
    <row r="669" spans="1:11" x14ac:dyDescent="0.3">
      <c r="A669" s="1" t="s">
        <v>514</v>
      </c>
      <c r="B669" s="13" t="s">
        <v>532</v>
      </c>
      <c r="C669" s="2">
        <v>1.2425999999999999</v>
      </c>
      <c r="D669" s="1" t="s">
        <v>61</v>
      </c>
      <c r="E669" s="9" t="s">
        <v>96</v>
      </c>
      <c r="H669" s="1">
        <f t="shared" si="40"/>
        <v>166</v>
      </c>
      <c r="I669" s="13">
        <f t="shared" si="41"/>
        <v>45133</v>
      </c>
      <c r="J669" s="13">
        <f t="shared" si="42"/>
        <v>45299</v>
      </c>
      <c r="K669" s="13" t="str">
        <f t="shared" si="43"/>
        <v/>
      </c>
    </row>
    <row r="670" spans="1:11" x14ac:dyDescent="0.3">
      <c r="A670" s="1" t="s">
        <v>514</v>
      </c>
      <c r="B670" s="13" t="s">
        <v>533</v>
      </c>
      <c r="C670" s="2">
        <v>2.59</v>
      </c>
      <c r="D670" s="1" t="s">
        <v>61</v>
      </c>
      <c r="E670" s="9" t="s">
        <v>432</v>
      </c>
      <c r="H670" s="1">
        <f t="shared" si="40"/>
        <v>439</v>
      </c>
      <c r="I670" s="13">
        <f t="shared" si="41"/>
        <v>45141</v>
      </c>
      <c r="J670" s="13">
        <f t="shared" si="42"/>
        <v>45580</v>
      </c>
      <c r="K670" s="13" t="str">
        <f t="shared" si="43"/>
        <v/>
      </c>
    </row>
    <row r="671" spans="1:11" x14ac:dyDescent="0.3">
      <c r="A671" s="1" t="s">
        <v>514</v>
      </c>
      <c r="B671" s="13" t="s">
        <v>383</v>
      </c>
      <c r="C671" s="2">
        <v>1.2144999999999999</v>
      </c>
      <c r="D671" s="1" t="s">
        <v>61</v>
      </c>
      <c r="E671" s="9" t="s">
        <v>534</v>
      </c>
      <c r="H671" s="1">
        <f t="shared" si="40"/>
        <v>238</v>
      </c>
      <c r="I671" s="13">
        <f t="shared" si="41"/>
        <v>45149</v>
      </c>
      <c r="J671" s="13">
        <f t="shared" si="42"/>
        <v>45387</v>
      </c>
      <c r="K671" s="13" t="str">
        <f t="shared" si="43"/>
        <v/>
      </c>
    </row>
    <row r="672" spans="1:11" x14ac:dyDescent="0.3">
      <c r="A672" s="1" t="s">
        <v>514</v>
      </c>
      <c r="B672" s="13" t="s">
        <v>535</v>
      </c>
      <c r="C672" s="2">
        <v>1.6773</v>
      </c>
      <c r="D672" s="1" t="s">
        <v>243</v>
      </c>
      <c r="H672" s="1" t="str">
        <f t="shared" si="40"/>
        <v/>
      </c>
      <c r="I672" s="13">
        <f t="shared" si="41"/>
        <v>45203</v>
      </c>
      <c r="J672" s="13" t="str">
        <f t="shared" si="42"/>
        <v/>
      </c>
      <c r="K672" s="13" t="str">
        <f t="shared" si="43"/>
        <v/>
      </c>
    </row>
    <row r="673" spans="1:11" x14ac:dyDescent="0.3">
      <c r="A673" s="1" t="s">
        <v>514</v>
      </c>
      <c r="B673" s="13" t="s">
        <v>481</v>
      </c>
      <c r="C673" s="2">
        <v>3.1343999999999999</v>
      </c>
      <c r="D673" s="1" t="s">
        <v>61</v>
      </c>
      <c r="E673" s="9" t="s">
        <v>536</v>
      </c>
      <c r="H673" s="1">
        <f t="shared" si="40"/>
        <v>301</v>
      </c>
      <c r="I673" s="13">
        <f t="shared" si="41"/>
        <v>45238</v>
      </c>
      <c r="J673" s="13">
        <f t="shared" si="42"/>
        <v>45539</v>
      </c>
      <c r="K673" s="13" t="str">
        <f t="shared" si="43"/>
        <v/>
      </c>
    </row>
    <row r="674" spans="1:11" x14ac:dyDescent="0.3">
      <c r="A674" s="1" t="s">
        <v>514</v>
      </c>
      <c r="B674" s="13" t="s">
        <v>537</v>
      </c>
      <c r="C674" s="2">
        <v>2.4916999999999998</v>
      </c>
      <c r="D674" s="1" t="s">
        <v>61</v>
      </c>
      <c r="E674" s="9" t="s">
        <v>125</v>
      </c>
      <c r="H674" s="1">
        <f t="shared" si="40"/>
        <v>253</v>
      </c>
      <c r="I674" s="13">
        <f t="shared" si="41"/>
        <v>45257</v>
      </c>
      <c r="J674" s="13">
        <f t="shared" si="42"/>
        <v>45510</v>
      </c>
      <c r="K674" s="13" t="str">
        <f t="shared" si="43"/>
        <v/>
      </c>
    </row>
    <row r="675" spans="1:11" x14ac:dyDescent="0.3">
      <c r="A675" s="1" t="s">
        <v>514</v>
      </c>
      <c r="B675" s="13" t="s">
        <v>99</v>
      </c>
      <c r="C675" s="2">
        <v>19.9985</v>
      </c>
      <c r="D675" s="1" t="s">
        <v>61</v>
      </c>
      <c r="E675" s="9" t="s">
        <v>128</v>
      </c>
      <c r="H675" s="1">
        <f t="shared" si="40"/>
        <v>278</v>
      </c>
      <c r="I675" s="13">
        <f t="shared" si="41"/>
        <v>45259</v>
      </c>
      <c r="J675" s="13">
        <f t="shared" si="42"/>
        <v>45537</v>
      </c>
      <c r="K675" s="13" t="str">
        <f t="shared" si="43"/>
        <v/>
      </c>
    </row>
    <row r="676" spans="1:11" x14ac:dyDescent="0.3">
      <c r="A676" s="1" t="s">
        <v>514</v>
      </c>
      <c r="B676" s="13" t="s">
        <v>262</v>
      </c>
      <c r="C676" s="2">
        <v>1.5348999999999999</v>
      </c>
      <c r="D676" s="1" t="s">
        <v>61</v>
      </c>
      <c r="E676" s="9" t="s">
        <v>107</v>
      </c>
      <c r="H676" s="1">
        <f t="shared" si="40"/>
        <v>62</v>
      </c>
      <c r="I676" s="13">
        <f t="shared" si="41"/>
        <v>45294</v>
      </c>
      <c r="J676" s="13">
        <f t="shared" si="42"/>
        <v>45356</v>
      </c>
      <c r="K676" s="13" t="str">
        <f t="shared" si="43"/>
        <v/>
      </c>
    </row>
    <row r="677" spans="1:11" x14ac:dyDescent="0.3">
      <c r="A677" s="1" t="s">
        <v>514</v>
      </c>
      <c r="B677" s="13" t="s">
        <v>112</v>
      </c>
      <c r="C677" s="2">
        <v>1.1409</v>
      </c>
      <c r="D677" s="1" t="s">
        <v>243</v>
      </c>
      <c r="H677" s="1" t="str">
        <f t="shared" si="40"/>
        <v/>
      </c>
      <c r="I677" s="13">
        <f t="shared" si="41"/>
        <v>45327</v>
      </c>
      <c r="J677" s="13" t="str">
        <f t="shared" si="42"/>
        <v/>
      </c>
      <c r="K677" s="13" t="str">
        <f t="shared" si="43"/>
        <v/>
      </c>
    </row>
    <row r="678" spans="1:11" x14ac:dyDescent="0.3">
      <c r="A678" s="1" t="s">
        <v>514</v>
      </c>
      <c r="B678" s="13" t="s">
        <v>112</v>
      </c>
      <c r="C678" s="2">
        <v>1.5022</v>
      </c>
      <c r="D678" s="1" t="s">
        <v>61</v>
      </c>
      <c r="E678" s="9" t="s">
        <v>321</v>
      </c>
      <c r="H678" s="1">
        <f t="shared" si="40"/>
        <v>115</v>
      </c>
      <c r="I678" s="13">
        <f t="shared" si="41"/>
        <v>45327</v>
      </c>
      <c r="J678" s="13">
        <f t="shared" si="42"/>
        <v>45442</v>
      </c>
      <c r="K678" s="13" t="str">
        <f t="shared" si="43"/>
        <v/>
      </c>
    </row>
    <row r="679" spans="1:11" x14ac:dyDescent="0.3">
      <c r="A679" s="1" t="s">
        <v>514</v>
      </c>
      <c r="B679" s="13" t="s">
        <v>538</v>
      </c>
      <c r="C679" s="2">
        <v>0.74</v>
      </c>
      <c r="D679" s="1" t="s">
        <v>61</v>
      </c>
      <c r="E679" s="9" t="s">
        <v>494</v>
      </c>
      <c r="H679" s="1">
        <f t="shared" si="40"/>
        <v>190</v>
      </c>
      <c r="I679" s="13">
        <f t="shared" si="41"/>
        <v>45341</v>
      </c>
      <c r="J679" s="13">
        <f t="shared" si="42"/>
        <v>45531</v>
      </c>
      <c r="K679" s="13" t="str">
        <f t="shared" si="43"/>
        <v/>
      </c>
    </row>
    <row r="680" spans="1:11" x14ac:dyDescent="0.3">
      <c r="A680" s="1" t="s">
        <v>514</v>
      </c>
      <c r="B680" s="13" t="s">
        <v>509</v>
      </c>
      <c r="C680" s="2">
        <v>0.82540000000000002</v>
      </c>
      <c r="D680" s="1" t="s">
        <v>61</v>
      </c>
      <c r="E680" s="9" t="s">
        <v>125</v>
      </c>
      <c r="H680" s="1">
        <f t="shared" si="40"/>
        <v>91</v>
      </c>
      <c r="I680" s="13">
        <f t="shared" si="41"/>
        <v>45419</v>
      </c>
      <c r="J680" s="13">
        <f t="shared" si="42"/>
        <v>45510</v>
      </c>
      <c r="K680" s="13" t="str">
        <f t="shared" si="43"/>
        <v/>
      </c>
    </row>
    <row r="681" spans="1:11" x14ac:dyDescent="0.3">
      <c r="A681" s="1" t="s">
        <v>514</v>
      </c>
      <c r="B681" s="13" t="s">
        <v>486</v>
      </c>
      <c r="C681" s="2">
        <v>2.9655999999999998</v>
      </c>
      <c r="D681" s="1" t="s">
        <v>61</v>
      </c>
      <c r="E681" s="9" t="s">
        <v>539</v>
      </c>
      <c r="H681" s="1">
        <f t="shared" si="40"/>
        <v>201</v>
      </c>
      <c r="I681" s="13">
        <f t="shared" si="41"/>
        <v>45449</v>
      </c>
      <c r="J681" s="13">
        <f t="shared" si="42"/>
        <v>45650</v>
      </c>
      <c r="K681" s="13" t="str">
        <f t="shared" si="43"/>
        <v/>
      </c>
    </row>
    <row r="682" spans="1:11" x14ac:dyDescent="0.3">
      <c r="A682" s="1" t="s">
        <v>514</v>
      </c>
      <c r="B682" s="13" t="s">
        <v>233</v>
      </c>
      <c r="C682" s="2">
        <v>2.0760000000000001</v>
      </c>
      <c r="D682" s="1" t="s">
        <v>61</v>
      </c>
      <c r="E682" s="9" t="s">
        <v>540</v>
      </c>
      <c r="H682" s="1">
        <f t="shared" si="40"/>
        <v>178</v>
      </c>
      <c r="I682" s="13">
        <f t="shared" si="41"/>
        <v>45450</v>
      </c>
      <c r="J682" s="13">
        <f t="shared" si="42"/>
        <v>45628</v>
      </c>
      <c r="K682" s="13" t="str">
        <f t="shared" si="43"/>
        <v/>
      </c>
    </row>
    <row r="683" spans="1:11" x14ac:dyDescent="0.3">
      <c r="A683" s="1" t="s">
        <v>514</v>
      </c>
      <c r="B683" s="13" t="s">
        <v>275</v>
      </c>
      <c r="C683" s="2">
        <v>9.9939999999999998</v>
      </c>
      <c r="D683" s="1" t="s">
        <v>61</v>
      </c>
      <c r="E683" s="9" t="s">
        <v>499</v>
      </c>
      <c r="H683" s="1">
        <f t="shared" si="40"/>
        <v>148</v>
      </c>
      <c r="I683" s="13">
        <f t="shared" si="41"/>
        <v>45453</v>
      </c>
      <c r="J683" s="13">
        <f t="shared" si="42"/>
        <v>45601</v>
      </c>
      <c r="K683" s="13" t="str">
        <f t="shared" si="43"/>
        <v/>
      </c>
    </row>
    <row r="684" spans="1:11" x14ac:dyDescent="0.3">
      <c r="A684" s="1" t="s">
        <v>514</v>
      </c>
      <c r="B684" s="13" t="s">
        <v>170</v>
      </c>
      <c r="C684" s="2">
        <v>2.0739999999999998</v>
      </c>
      <c r="D684" s="1" t="s">
        <v>61</v>
      </c>
      <c r="E684" s="9" t="s">
        <v>541</v>
      </c>
      <c r="H684" s="1">
        <f t="shared" si="40"/>
        <v>56</v>
      </c>
      <c r="I684" s="13">
        <f t="shared" si="41"/>
        <v>45492</v>
      </c>
      <c r="J684" s="13">
        <f t="shared" si="42"/>
        <v>45548</v>
      </c>
      <c r="K684" s="13" t="str">
        <f t="shared" si="43"/>
        <v/>
      </c>
    </row>
    <row r="685" spans="1:11" x14ac:dyDescent="0.3">
      <c r="A685" s="1" t="s">
        <v>514</v>
      </c>
      <c r="B685" s="13" t="s">
        <v>170</v>
      </c>
      <c r="C685" s="2">
        <v>1.0009999999999999</v>
      </c>
      <c r="D685" s="1" t="s">
        <v>61</v>
      </c>
      <c r="E685" s="9" t="s">
        <v>136</v>
      </c>
      <c r="H685" s="1">
        <f t="shared" si="40"/>
        <v>80</v>
      </c>
      <c r="I685" s="13">
        <f t="shared" si="41"/>
        <v>45492</v>
      </c>
      <c r="J685" s="13">
        <f t="shared" si="42"/>
        <v>45572</v>
      </c>
      <c r="K685" s="13" t="str">
        <f t="shared" si="43"/>
        <v/>
      </c>
    </row>
    <row r="686" spans="1:11" x14ac:dyDescent="0.3">
      <c r="A686" s="1" t="s">
        <v>514</v>
      </c>
      <c r="B686" s="13" t="s">
        <v>328</v>
      </c>
      <c r="C686" s="2">
        <v>0.53769999999999996</v>
      </c>
      <c r="D686" s="1" t="s">
        <v>61</v>
      </c>
      <c r="E686" s="9" t="s">
        <v>344</v>
      </c>
      <c r="H686" s="1">
        <f t="shared" si="40"/>
        <v>105</v>
      </c>
      <c r="I686" s="13">
        <f t="shared" si="41"/>
        <v>45497</v>
      </c>
      <c r="J686" s="13">
        <f t="shared" si="42"/>
        <v>45602</v>
      </c>
      <c r="K686" s="13" t="str">
        <f t="shared" si="43"/>
        <v/>
      </c>
    </row>
    <row r="687" spans="1:11" x14ac:dyDescent="0.3">
      <c r="A687" s="1" t="s">
        <v>514</v>
      </c>
      <c r="B687" s="13" t="s">
        <v>123</v>
      </c>
      <c r="C687" s="2">
        <v>6.6273999999999997</v>
      </c>
      <c r="D687" s="1" t="s">
        <v>61</v>
      </c>
      <c r="E687" s="9" t="s">
        <v>540</v>
      </c>
      <c r="H687" s="1">
        <f t="shared" si="40"/>
        <v>122</v>
      </c>
      <c r="I687" s="13">
        <f t="shared" si="41"/>
        <v>45506</v>
      </c>
      <c r="J687" s="13">
        <f t="shared" si="42"/>
        <v>45628</v>
      </c>
      <c r="K687" s="13" t="str">
        <f t="shared" si="43"/>
        <v/>
      </c>
    </row>
    <row r="688" spans="1:11" x14ac:dyDescent="0.3">
      <c r="A688" s="1" t="s">
        <v>514</v>
      </c>
      <c r="B688" s="13" t="s">
        <v>305</v>
      </c>
      <c r="C688" s="2">
        <v>0.62560000000000004</v>
      </c>
      <c r="D688" s="1" t="s">
        <v>243</v>
      </c>
      <c r="H688" s="1" t="str">
        <f t="shared" si="40"/>
        <v/>
      </c>
      <c r="I688" s="13">
        <f t="shared" si="41"/>
        <v>45516</v>
      </c>
      <c r="J688" s="13" t="str">
        <f t="shared" si="42"/>
        <v/>
      </c>
      <c r="K688" s="13" t="str">
        <f t="shared" si="43"/>
        <v/>
      </c>
    </row>
    <row r="689" spans="1:11" x14ac:dyDescent="0.3">
      <c r="A689" s="1" t="s">
        <v>514</v>
      </c>
      <c r="B689" s="13" t="s">
        <v>305</v>
      </c>
      <c r="C689" s="2">
        <v>0.61939999999999995</v>
      </c>
      <c r="D689" s="1" t="s">
        <v>61</v>
      </c>
      <c r="E689" s="9" t="s">
        <v>177</v>
      </c>
      <c r="H689" s="1">
        <f t="shared" si="40"/>
        <v>217</v>
      </c>
      <c r="I689" s="13">
        <f t="shared" si="41"/>
        <v>45516</v>
      </c>
      <c r="J689" s="13">
        <f t="shared" si="42"/>
        <v>45733</v>
      </c>
      <c r="K689" s="13" t="str">
        <f t="shared" si="43"/>
        <v/>
      </c>
    </row>
    <row r="690" spans="1:11" x14ac:dyDescent="0.3">
      <c r="A690" s="1" t="s">
        <v>514</v>
      </c>
      <c r="B690" s="13" t="s">
        <v>536</v>
      </c>
      <c r="C690" s="2">
        <v>0.71450000000000002</v>
      </c>
      <c r="D690" s="1" t="s">
        <v>61</v>
      </c>
      <c r="E690" s="9" t="s">
        <v>144</v>
      </c>
      <c r="H690" s="1">
        <f t="shared" si="40"/>
        <v>61</v>
      </c>
      <c r="I690" s="13">
        <f t="shared" si="41"/>
        <v>45539</v>
      </c>
      <c r="J690" s="13">
        <f t="shared" si="42"/>
        <v>45600</v>
      </c>
      <c r="K690" s="13" t="str">
        <f t="shared" si="43"/>
        <v/>
      </c>
    </row>
    <row r="691" spans="1:11" x14ac:dyDescent="0.3">
      <c r="A691" s="1" t="s">
        <v>514</v>
      </c>
      <c r="B691" s="13" t="s">
        <v>541</v>
      </c>
      <c r="C691" s="2">
        <v>1.0137</v>
      </c>
      <c r="D691" s="1" t="s">
        <v>61</v>
      </c>
      <c r="E691" s="9" t="s">
        <v>542</v>
      </c>
      <c r="H691" s="1">
        <f t="shared" si="40"/>
        <v>61</v>
      </c>
      <c r="I691" s="13">
        <f t="shared" si="41"/>
        <v>45548</v>
      </c>
      <c r="J691" s="13">
        <f t="shared" si="42"/>
        <v>45609</v>
      </c>
      <c r="K691" s="13" t="str">
        <f t="shared" si="43"/>
        <v/>
      </c>
    </row>
    <row r="692" spans="1:11" x14ac:dyDescent="0.3">
      <c r="A692" s="1" t="s">
        <v>514</v>
      </c>
      <c r="B692" s="13" t="s">
        <v>253</v>
      </c>
      <c r="C692" s="2">
        <v>0.59799999999999998</v>
      </c>
      <c r="D692" s="1" t="s">
        <v>61</v>
      </c>
      <c r="E692" s="9" t="s">
        <v>543</v>
      </c>
      <c r="H692" s="1">
        <f t="shared" si="40"/>
        <v>53</v>
      </c>
      <c r="I692" s="13">
        <f t="shared" si="41"/>
        <v>45551</v>
      </c>
      <c r="J692" s="13">
        <f t="shared" si="42"/>
        <v>45604</v>
      </c>
      <c r="K692" s="13" t="str">
        <f t="shared" si="43"/>
        <v/>
      </c>
    </row>
    <row r="693" spans="1:11" x14ac:dyDescent="0.3">
      <c r="A693" s="1" t="s">
        <v>514</v>
      </c>
      <c r="B693" s="13" t="s">
        <v>143</v>
      </c>
      <c r="C693" s="2">
        <v>6.7690000000000001</v>
      </c>
      <c r="D693" s="1" t="s">
        <v>61</v>
      </c>
      <c r="E693" s="9" t="s">
        <v>544</v>
      </c>
      <c r="H693" s="1">
        <f t="shared" si="40"/>
        <v>114</v>
      </c>
      <c r="I693" s="13">
        <f t="shared" si="41"/>
        <v>45553</v>
      </c>
      <c r="J693" s="13">
        <f t="shared" si="42"/>
        <v>45667</v>
      </c>
      <c r="K693" s="13" t="str">
        <f t="shared" si="43"/>
        <v/>
      </c>
    </row>
    <row r="694" spans="1:11" x14ac:dyDescent="0.3">
      <c r="A694" s="1" t="s">
        <v>514</v>
      </c>
      <c r="B694" s="13" t="s">
        <v>236</v>
      </c>
      <c r="C694" s="2">
        <v>5.07</v>
      </c>
      <c r="D694" s="1" t="s">
        <v>61</v>
      </c>
      <c r="E694" s="9" t="s">
        <v>180</v>
      </c>
      <c r="H694" s="1">
        <f t="shared" si="40"/>
        <v>211</v>
      </c>
      <c r="I694" s="13">
        <f t="shared" si="41"/>
        <v>45559</v>
      </c>
      <c r="J694" s="13">
        <f t="shared" si="42"/>
        <v>45770</v>
      </c>
      <c r="K694" s="13" t="str">
        <f t="shared" si="43"/>
        <v/>
      </c>
    </row>
    <row r="695" spans="1:11" x14ac:dyDescent="0.3">
      <c r="A695" s="1" t="s">
        <v>514</v>
      </c>
      <c r="B695" s="13" t="s">
        <v>529</v>
      </c>
      <c r="C695" s="2">
        <v>1.8149999999999999</v>
      </c>
      <c r="D695" s="1" t="s">
        <v>61</v>
      </c>
      <c r="E695" s="9" t="s">
        <v>349</v>
      </c>
      <c r="H695" s="1">
        <f t="shared" si="40"/>
        <v>210</v>
      </c>
      <c r="I695" s="13">
        <f t="shared" si="41"/>
        <v>45567</v>
      </c>
      <c r="J695" s="13">
        <f t="shared" si="42"/>
        <v>45777</v>
      </c>
      <c r="K695" s="13" t="str">
        <f t="shared" si="43"/>
        <v/>
      </c>
    </row>
    <row r="696" spans="1:11" x14ac:dyDescent="0.3">
      <c r="A696" s="1" t="s">
        <v>514</v>
      </c>
      <c r="B696" s="13" t="s">
        <v>257</v>
      </c>
      <c r="C696" s="2">
        <v>2.4117000000000002</v>
      </c>
      <c r="D696" s="1" t="s">
        <v>61</v>
      </c>
      <c r="E696" s="9" t="s">
        <v>205</v>
      </c>
      <c r="H696" s="1">
        <f t="shared" si="40"/>
        <v>173</v>
      </c>
      <c r="I696" s="13">
        <f t="shared" si="41"/>
        <v>45569</v>
      </c>
      <c r="J696" s="13">
        <f t="shared" si="42"/>
        <v>45742</v>
      </c>
      <c r="K696" s="13" t="str">
        <f t="shared" si="43"/>
        <v/>
      </c>
    </row>
    <row r="697" spans="1:11" x14ac:dyDescent="0.3">
      <c r="A697" s="1" t="s">
        <v>514</v>
      </c>
      <c r="B697" s="13" t="s">
        <v>138</v>
      </c>
      <c r="C697" s="2">
        <v>2.4700000000000002</v>
      </c>
      <c r="D697" s="1" t="s">
        <v>61</v>
      </c>
      <c r="E697" s="9" t="s">
        <v>545</v>
      </c>
      <c r="H697" s="1">
        <f t="shared" si="40"/>
        <v>92</v>
      </c>
      <c r="I697" s="13">
        <f t="shared" si="41"/>
        <v>45579</v>
      </c>
      <c r="J697" s="13">
        <f t="shared" si="42"/>
        <v>45671</v>
      </c>
      <c r="K697" s="13" t="str">
        <f t="shared" si="43"/>
        <v/>
      </c>
    </row>
    <row r="698" spans="1:11" x14ac:dyDescent="0.3">
      <c r="A698" s="1" t="s">
        <v>514</v>
      </c>
      <c r="B698" s="13" t="s">
        <v>432</v>
      </c>
      <c r="C698" s="2">
        <v>6.8789999999999996</v>
      </c>
      <c r="D698" s="1" t="s">
        <v>61</v>
      </c>
      <c r="E698" s="9" t="s">
        <v>500</v>
      </c>
      <c r="H698" s="1">
        <f t="shared" si="40"/>
        <v>85</v>
      </c>
      <c r="I698" s="13">
        <f t="shared" si="41"/>
        <v>45580</v>
      </c>
      <c r="J698" s="13">
        <f t="shared" si="42"/>
        <v>45665</v>
      </c>
      <c r="K698" s="13" t="str">
        <f t="shared" si="43"/>
        <v/>
      </c>
    </row>
    <row r="699" spans="1:11" x14ac:dyDescent="0.3">
      <c r="A699" s="1" t="s">
        <v>514</v>
      </c>
      <c r="B699" s="13" t="s">
        <v>432</v>
      </c>
      <c r="C699" s="2">
        <v>1.8851</v>
      </c>
      <c r="D699" s="1" t="s">
        <v>61</v>
      </c>
      <c r="E699" s="9" t="s">
        <v>539</v>
      </c>
      <c r="H699" s="1">
        <f t="shared" si="40"/>
        <v>70</v>
      </c>
      <c r="I699" s="13">
        <f t="shared" si="41"/>
        <v>45580</v>
      </c>
      <c r="J699" s="13">
        <f t="shared" si="42"/>
        <v>45650</v>
      </c>
      <c r="K699" s="13" t="str">
        <f t="shared" si="43"/>
        <v/>
      </c>
    </row>
    <row r="700" spans="1:11" x14ac:dyDescent="0.3">
      <c r="A700" s="1" t="s">
        <v>514</v>
      </c>
      <c r="B700" s="13" t="s">
        <v>546</v>
      </c>
      <c r="C700" s="2">
        <v>1.1579999999999999</v>
      </c>
      <c r="D700" s="1" t="s">
        <v>61</v>
      </c>
      <c r="E700" s="9" t="s">
        <v>500</v>
      </c>
      <c r="H700" s="1">
        <f t="shared" si="40"/>
        <v>76</v>
      </c>
      <c r="I700" s="13">
        <f t="shared" si="41"/>
        <v>45589</v>
      </c>
      <c r="J700" s="13">
        <f t="shared" si="42"/>
        <v>45665</v>
      </c>
      <c r="K700" s="13" t="str">
        <f t="shared" si="43"/>
        <v/>
      </c>
    </row>
    <row r="701" spans="1:11" x14ac:dyDescent="0.3">
      <c r="A701" s="1" t="s">
        <v>514</v>
      </c>
      <c r="B701" s="13" t="s">
        <v>546</v>
      </c>
      <c r="C701" s="2">
        <v>0.59140000000000004</v>
      </c>
      <c r="D701" s="1" t="s">
        <v>61</v>
      </c>
      <c r="E701" s="9" t="s">
        <v>545</v>
      </c>
      <c r="H701" s="1">
        <f t="shared" si="40"/>
        <v>82</v>
      </c>
      <c r="I701" s="13">
        <f t="shared" si="41"/>
        <v>45589</v>
      </c>
      <c r="J701" s="13">
        <f t="shared" si="42"/>
        <v>45671</v>
      </c>
      <c r="K701" s="13" t="str">
        <f t="shared" si="43"/>
        <v/>
      </c>
    </row>
    <row r="702" spans="1:11" x14ac:dyDescent="0.3">
      <c r="A702" s="1" t="s">
        <v>514</v>
      </c>
      <c r="B702" s="13" t="s">
        <v>547</v>
      </c>
      <c r="C702" s="2">
        <v>1.6395</v>
      </c>
      <c r="D702" s="1" t="s">
        <v>61</v>
      </c>
      <c r="E702" s="9" t="s">
        <v>172</v>
      </c>
      <c r="H702" s="1">
        <f t="shared" si="40"/>
        <v>136</v>
      </c>
      <c r="I702" s="13">
        <f t="shared" si="41"/>
        <v>45590</v>
      </c>
      <c r="J702" s="13">
        <f t="shared" si="42"/>
        <v>45726</v>
      </c>
      <c r="K702" s="13" t="str">
        <f t="shared" si="43"/>
        <v/>
      </c>
    </row>
    <row r="703" spans="1:11" x14ac:dyDescent="0.3">
      <c r="A703" s="1" t="s">
        <v>514</v>
      </c>
      <c r="B703" s="13" t="s">
        <v>423</v>
      </c>
      <c r="C703" s="2">
        <v>1.5741000000000001</v>
      </c>
      <c r="D703" s="1" t="s">
        <v>61</v>
      </c>
      <c r="E703" s="9" t="s">
        <v>437</v>
      </c>
      <c r="H703" s="1">
        <f t="shared" si="40"/>
        <v>84</v>
      </c>
      <c r="I703" s="13">
        <f t="shared" si="41"/>
        <v>45594</v>
      </c>
      <c r="J703" s="13">
        <f t="shared" si="42"/>
        <v>45678</v>
      </c>
      <c r="K703" s="13" t="str">
        <f t="shared" si="43"/>
        <v/>
      </c>
    </row>
    <row r="704" spans="1:11" x14ac:dyDescent="0.3">
      <c r="A704" s="1" t="s">
        <v>514</v>
      </c>
      <c r="B704" s="13" t="s">
        <v>548</v>
      </c>
      <c r="C704" s="2">
        <v>3.9998</v>
      </c>
      <c r="D704" s="1" t="s">
        <v>61</v>
      </c>
      <c r="E704" s="9" t="s">
        <v>322</v>
      </c>
      <c r="H704" s="1">
        <f t="shared" si="40"/>
        <v>91</v>
      </c>
      <c r="I704" s="13">
        <f t="shared" si="41"/>
        <v>45595</v>
      </c>
      <c r="J704" s="13">
        <f t="shared" si="42"/>
        <v>45686</v>
      </c>
      <c r="K704" s="13" t="str">
        <f t="shared" si="43"/>
        <v/>
      </c>
    </row>
    <row r="705" spans="1:11" x14ac:dyDescent="0.3">
      <c r="A705" s="1" t="s">
        <v>514</v>
      </c>
      <c r="B705" s="13" t="s">
        <v>149</v>
      </c>
      <c r="C705" s="2">
        <v>1.7299</v>
      </c>
      <c r="D705" s="1" t="s">
        <v>61</v>
      </c>
      <c r="E705" s="9" t="s">
        <v>544</v>
      </c>
      <c r="H705" s="1">
        <f t="shared" si="40"/>
        <v>57</v>
      </c>
      <c r="I705" s="13">
        <f t="shared" si="41"/>
        <v>45610</v>
      </c>
      <c r="J705" s="13">
        <f t="shared" si="42"/>
        <v>45667</v>
      </c>
      <c r="K705" s="13" t="str">
        <f t="shared" si="43"/>
        <v/>
      </c>
    </row>
    <row r="706" spans="1:11" x14ac:dyDescent="0.3">
      <c r="A706" s="1" t="s">
        <v>514</v>
      </c>
      <c r="B706" s="13" t="s">
        <v>152</v>
      </c>
      <c r="C706" s="2">
        <v>1.1995</v>
      </c>
      <c r="D706" s="1" t="s">
        <v>61</v>
      </c>
      <c r="E706" s="9" t="s">
        <v>549</v>
      </c>
      <c r="H706" s="1">
        <f t="shared" ref="H706:H769" si="44">IF(AND(LEN(I706)&gt;0,LEN(J706)&gt;0),J706-I706,"")</f>
        <v>56</v>
      </c>
      <c r="I706" s="13">
        <f t="shared" ref="I706:I769" si="45">IF(B706="","",IF(ISNUMBER(B706),B706,DATE(VALUE(RIGHT(TRIM(B706),4)),VALUE(MID(TRIM(B706),4,2)),VALUE(LEFT(TRIM(B706),2)))))</f>
        <v>45614</v>
      </c>
      <c r="J706" s="13">
        <f t="shared" ref="J706:J769" si="46">IF(E706="","",IF(ISNUMBER(E706),E706,DATE(VALUE(RIGHT(TRIM(E706),4)),VALUE(MID(TRIM(E706),4,2)),VALUE(LEFT(TRIM(E706),2)))))</f>
        <v>45670</v>
      </c>
      <c r="K706" s="13" t="str">
        <f t="shared" ref="K706:K769" si="47">IF(F706="","",IF(ISNUMBER(F706),F706,DATE(VALUE(RIGHT(TRIM(F706),4)),VALUE(MID(TRIM(F706),4,2)),VALUE(LEFT(TRIM(F706),2)))))</f>
        <v/>
      </c>
    </row>
    <row r="707" spans="1:11" x14ac:dyDescent="0.3">
      <c r="A707" s="1" t="s">
        <v>514</v>
      </c>
      <c r="B707" s="13" t="s">
        <v>370</v>
      </c>
      <c r="C707" s="2">
        <v>0.65200000000000002</v>
      </c>
      <c r="D707" s="1" t="s">
        <v>61</v>
      </c>
      <c r="E707" s="9" t="s">
        <v>544</v>
      </c>
      <c r="H707" s="1">
        <f t="shared" si="44"/>
        <v>50</v>
      </c>
      <c r="I707" s="13">
        <f t="shared" si="45"/>
        <v>45617</v>
      </c>
      <c r="J707" s="13">
        <f t="shared" si="46"/>
        <v>45667</v>
      </c>
      <c r="K707" s="13" t="str">
        <f t="shared" si="47"/>
        <v/>
      </c>
    </row>
    <row r="708" spans="1:11" x14ac:dyDescent="0.3">
      <c r="A708" s="1" t="s">
        <v>514</v>
      </c>
      <c r="B708" s="13" t="s">
        <v>245</v>
      </c>
      <c r="C708" s="2">
        <v>2.5859999999999999</v>
      </c>
      <c r="D708" s="1" t="s">
        <v>61</v>
      </c>
      <c r="E708" s="9" t="s">
        <v>197</v>
      </c>
      <c r="H708" s="1">
        <f t="shared" si="44"/>
        <v>146</v>
      </c>
      <c r="I708" s="13">
        <f t="shared" si="45"/>
        <v>45625</v>
      </c>
      <c r="J708" s="13">
        <f t="shared" si="46"/>
        <v>45771</v>
      </c>
      <c r="K708" s="13" t="str">
        <f t="shared" si="47"/>
        <v/>
      </c>
    </row>
    <row r="709" spans="1:11" x14ac:dyDescent="0.3">
      <c r="A709" s="1" t="s">
        <v>514</v>
      </c>
      <c r="B709" s="13" t="s">
        <v>550</v>
      </c>
      <c r="C709" s="2">
        <v>1.3420000000000001</v>
      </c>
      <c r="D709" s="1" t="s">
        <v>61</v>
      </c>
      <c r="E709" s="9" t="s">
        <v>322</v>
      </c>
      <c r="H709" s="1">
        <f t="shared" si="44"/>
        <v>361</v>
      </c>
      <c r="I709" s="13">
        <f t="shared" si="45"/>
        <v>45325</v>
      </c>
      <c r="J709" s="13">
        <f t="shared" si="46"/>
        <v>45686</v>
      </c>
      <c r="K709" s="13" t="str">
        <f t="shared" si="47"/>
        <v/>
      </c>
    </row>
    <row r="710" spans="1:11" x14ac:dyDescent="0.3">
      <c r="A710" s="1" t="s">
        <v>514</v>
      </c>
      <c r="B710" s="13" t="s">
        <v>393</v>
      </c>
      <c r="C710" s="2">
        <v>1.0840000000000001</v>
      </c>
      <c r="D710" s="1" t="s">
        <v>61</v>
      </c>
      <c r="E710" s="9" t="s">
        <v>551</v>
      </c>
      <c r="H710" s="1">
        <f t="shared" si="44"/>
        <v>117</v>
      </c>
      <c r="I710" s="13">
        <f t="shared" si="45"/>
        <v>45632</v>
      </c>
      <c r="J710" s="13">
        <f t="shared" si="46"/>
        <v>45749</v>
      </c>
      <c r="K710" s="13" t="str">
        <f t="shared" si="47"/>
        <v/>
      </c>
    </row>
    <row r="711" spans="1:11" x14ac:dyDescent="0.3">
      <c r="A711" s="1" t="s">
        <v>514</v>
      </c>
      <c r="B711" s="13" t="s">
        <v>173</v>
      </c>
      <c r="C711" s="2">
        <v>0.70569999999999999</v>
      </c>
      <c r="D711" s="1" t="s">
        <v>61</v>
      </c>
      <c r="E711" s="9" t="s">
        <v>552</v>
      </c>
      <c r="H711" s="1">
        <f t="shared" si="44"/>
        <v>50</v>
      </c>
      <c r="I711" s="13">
        <f t="shared" si="45"/>
        <v>45638</v>
      </c>
      <c r="J711" s="13">
        <f t="shared" si="46"/>
        <v>45688</v>
      </c>
      <c r="K711" s="13" t="str">
        <f t="shared" si="47"/>
        <v/>
      </c>
    </row>
    <row r="712" spans="1:11" x14ac:dyDescent="0.3">
      <c r="A712" s="1" t="s">
        <v>514</v>
      </c>
      <c r="B712" s="13" t="s">
        <v>553</v>
      </c>
      <c r="C712" s="2">
        <v>1.7948999999999999</v>
      </c>
      <c r="D712" s="1" t="s">
        <v>61</v>
      </c>
      <c r="E712" s="9" t="s">
        <v>172</v>
      </c>
      <c r="H712" s="1">
        <f t="shared" si="44"/>
        <v>87</v>
      </c>
      <c r="I712" s="13">
        <f t="shared" si="45"/>
        <v>45639</v>
      </c>
      <c r="J712" s="13">
        <f t="shared" si="46"/>
        <v>45726</v>
      </c>
      <c r="K712" s="13" t="str">
        <f t="shared" si="47"/>
        <v/>
      </c>
    </row>
    <row r="713" spans="1:11" x14ac:dyDescent="0.3">
      <c r="A713" s="1" t="s">
        <v>514</v>
      </c>
      <c r="B713" s="13" t="s">
        <v>239</v>
      </c>
      <c r="C713" s="2">
        <v>2.9655999999999998</v>
      </c>
      <c r="D713" s="1" t="s">
        <v>61</v>
      </c>
      <c r="E713" s="9" t="s">
        <v>539</v>
      </c>
      <c r="H713" s="1">
        <f t="shared" si="44"/>
        <v>1</v>
      </c>
      <c r="I713" s="13">
        <f t="shared" si="45"/>
        <v>45649</v>
      </c>
      <c r="J713" s="13">
        <f t="shared" si="46"/>
        <v>45650</v>
      </c>
      <c r="K713" s="13" t="str">
        <f t="shared" si="47"/>
        <v/>
      </c>
    </row>
    <row r="714" spans="1:11" x14ac:dyDescent="0.3">
      <c r="A714" s="1" t="s">
        <v>514</v>
      </c>
      <c r="B714" s="13" t="s">
        <v>544</v>
      </c>
      <c r="C714" s="2">
        <v>0.89939999999999998</v>
      </c>
      <c r="D714" s="1" t="s">
        <v>61</v>
      </c>
      <c r="E714" s="9" t="s">
        <v>349</v>
      </c>
      <c r="H714" s="1">
        <f t="shared" si="44"/>
        <v>110</v>
      </c>
      <c r="I714" s="13">
        <f t="shared" si="45"/>
        <v>45667</v>
      </c>
      <c r="J714" s="13">
        <f t="shared" si="46"/>
        <v>45777</v>
      </c>
      <c r="K714" s="13" t="str">
        <f t="shared" si="47"/>
        <v/>
      </c>
    </row>
    <row r="715" spans="1:11" x14ac:dyDescent="0.3">
      <c r="A715" s="1" t="s">
        <v>514</v>
      </c>
      <c r="B715" s="13" t="s">
        <v>545</v>
      </c>
      <c r="C715" s="2">
        <v>1.7</v>
      </c>
      <c r="D715" s="1" t="s">
        <v>61</v>
      </c>
      <c r="E715" s="9" t="s">
        <v>172</v>
      </c>
      <c r="H715" s="1">
        <f t="shared" si="44"/>
        <v>55</v>
      </c>
      <c r="I715" s="13">
        <f t="shared" si="45"/>
        <v>45671</v>
      </c>
      <c r="J715" s="13">
        <f t="shared" si="46"/>
        <v>45726</v>
      </c>
      <c r="K715" s="13" t="str">
        <f t="shared" si="47"/>
        <v/>
      </c>
    </row>
    <row r="716" spans="1:11" x14ac:dyDescent="0.3">
      <c r="A716" s="1" t="s">
        <v>514</v>
      </c>
      <c r="B716" s="13" t="s">
        <v>554</v>
      </c>
      <c r="C716" s="2">
        <v>2.74</v>
      </c>
      <c r="D716" s="1" t="s">
        <v>61</v>
      </c>
      <c r="E716" s="9" t="s">
        <v>199</v>
      </c>
      <c r="H716" s="1">
        <f t="shared" si="44"/>
        <v>156</v>
      </c>
      <c r="I716" s="13">
        <f t="shared" si="45"/>
        <v>45672</v>
      </c>
      <c r="J716" s="13">
        <f t="shared" si="46"/>
        <v>45828</v>
      </c>
      <c r="K716" s="13" t="str">
        <f t="shared" si="47"/>
        <v/>
      </c>
    </row>
    <row r="717" spans="1:11" x14ac:dyDescent="0.3">
      <c r="A717" s="1" t="s">
        <v>514</v>
      </c>
      <c r="B717" s="13" t="s">
        <v>554</v>
      </c>
      <c r="C717" s="2">
        <v>4.6783000000000001</v>
      </c>
      <c r="D717" s="1" t="s">
        <v>61</v>
      </c>
      <c r="E717" s="9" t="s">
        <v>211</v>
      </c>
      <c r="H717" s="1">
        <f t="shared" si="44"/>
        <v>182</v>
      </c>
      <c r="I717" s="13">
        <f t="shared" si="45"/>
        <v>45672</v>
      </c>
      <c r="J717" s="13">
        <f t="shared" si="46"/>
        <v>45854</v>
      </c>
      <c r="K717" s="13" t="str">
        <f t="shared" si="47"/>
        <v/>
      </c>
    </row>
    <row r="718" spans="1:11" x14ac:dyDescent="0.3">
      <c r="A718" s="1" t="s">
        <v>514</v>
      </c>
      <c r="B718" s="13" t="s">
        <v>168</v>
      </c>
      <c r="C718" s="2">
        <v>1</v>
      </c>
      <c r="D718" s="1" t="s">
        <v>61</v>
      </c>
      <c r="E718" s="9" t="s">
        <v>439</v>
      </c>
      <c r="H718" s="1">
        <f t="shared" si="44"/>
        <v>58</v>
      </c>
      <c r="I718" s="13">
        <f t="shared" si="45"/>
        <v>45705</v>
      </c>
      <c r="J718" s="13">
        <f t="shared" si="46"/>
        <v>45763</v>
      </c>
      <c r="K718" s="13" t="str">
        <f t="shared" si="47"/>
        <v/>
      </c>
    </row>
    <row r="719" spans="1:11" x14ac:dyDescent="0.3">
      <c r="A719" s="1" t="s">
        <v>514</v>
      </c>
      <c r="B719" s="13" t="s">
        <v>311</v>
      </c>
      <c r="C719" s="2">
        <v>0.8</v>
      </c>
      <c r="D719" s="1" t="s">
        <v>61</v>
      </c>
      <c r="E719" s="9" t="s">
        <v>439</v>
      </c>
      <c r="H719" s="1">
        <f t="shared" si="44"/>
        <v>55</v>
      </c>
      <c r="I719" s="13">
        <f t="shared" si="45"/>
        <v>45708</v>
      </c>
      <c r="J719" s="13">
        <f t="shared" si="46"/>
        <v>45763</v>
      </c>
      <c r="K719" s="13" t="str">
        <f t="shared" si="47"/>
        <v/>
      </c>
    </row>
    <row r="720" spans="1:11" x14ac:dyDescent="0.3">
      <c r="A720" s="1" t="s">
        <v>514</v>
      </c>
      <c r="B720" s="13" t="s">
        <v>388</v>
      </c>
      <c r="C720" s="2">
        <v>0.86009999999999998</v>
      </c>
      <c r="D720" s="1" t="s">
        <v>243</v>
      </c>
      <c r="H720" s="1" t="str">
        <f t="shared" si="44"/>
        <v/>
      </c>
      <c r="I720" s="13">
        <f t="shared" si="45"/>
        <v>45723</v>
      </c>
      <c r="J720" s="13" t="str">
        <f t="shared" si="46"/>
        <v/>
      </c>
      <c r="K720" s="13" t="str">
        <f t="shared" si="47"/>
        <v/>
      </c>
    </row>
    <row r="721" spans="1:11" x14ac:dyDescent="0.3">
      <c r="A721" s="1" t="s">
        <v>514</v>
      </c>
      <c r="B721" s="13" t="s">
        <v>202</v>
      </c>
      <c r="C721" s="2">
        <v>6.45</v>
      </c>
      <c r="D721" s="1" t="s">
        <v>61</v>
      </c>
      <c r="E721" s="9" t="s">
        <v>206</v>
      </c>
      <c r="H721" s="1">
        <f t="shared" si="44"/>
        <v>104</v>
      </c>
      <c r="I721" s="13">
        <f t="shared" si="45"/>
        <v>45735</v>
      </c>
      <c r="J721" s="13">
        <f t="shared" si="46"/>
        <v>45839</v>
      </c>
      <c r="K721" s="13" t="str">
        <f t="shared" si="47"/>
        <v/>
      </c>
    </row>
    <row r="722" spans="1:11" x14ac:dyDescent="0.3">
      <c r="A722" s="1" t="s">
        <v>514</v>
      </c>
      <c r="B722" s="13" t="s">
        <v>202</v>
      </c>
      <c r="C722" s="2">
        <v>1.5964</v>
      </c>
      <c r="D722" s="1" t="s">
        <v>243</v>
      </c>
      <c r="H722" s="1" t="str">
        <f t="shared" si="44"/>
        <v/>
      </c>
      <c r="I722" s="13">
        <f t="shared" si="45"/>
        <v>45735</v>
      </c>
      <c r="J722" s="13" t="str">
        <f t="shared" si="46"/>
        <v/>
      </c>
      <c r="K722" s="13" t="str">
        <f t="shared" si="47"/>
        <v/>
      </c>
    </row>
    <row r="723" spans="1:11" x14ac:dyDescent="0.3">
      <c r="A723" s="1" t="s">
        <v>514</v>
      </c>
      <c r="B723" s="13" t="s">
        <v>189</v>
      </c>
      <c r="C723" s="2">
        <v>1.9918</v>
      </c>
      <c r="D723" s="1" t="s">
        <v>61</v>
      </c>
      <c r="E723" s="9" t="s">
        <v>206</v>
      </c>
      <c r="H723" s="1">
        <f t="shared" si="44"/>
        <v>96</v>
      </c>
      <c r="I723" s="13">
        <f t="shared" si="45"/>
        <v>45743</v>
      </c>
      <c r="J723" s="13">
        <f t="shared" si="46"/>
        <v>45839</v>
      </c>
      <c r="K723" s="13" t="str">
        <f t="shared" si="47"/>
        <v/>
      </c>
    </row>
    <row r="724" spans="1:11" x14ac:dyDescent="0.3">
      <c r="A724" s="1" t="s">
        <v>514</v>
      </c>
      <c r="B724" s="13" t="s">
        <v>189</v>
      </c>
      <c r="C724" s="2">
        <v>2.9923000000000002</v>
      </c>
      <c r="D724" s="1" t="s">
        <v>61</v>
      </c>
      <c r="E724" s="9" t="s">
        <v>505</v>
      </c>
      <c r="H724" s="1">
        <f t="shared" si="44"/>
        <v>122</v>
      </c>
      <c r="I724" s="13">
        <f t="shared" si="45"/>
        <v>45743</v>
      </c>
      <c r="J724" s="13">
        <f t="shared" si="46"/>
        <v>45865</v>
      </c>
      <c r="K724" s="13" t="str">
        <f t="shared" si="47"/>
        <v/>
      </c>
    </row>
    <row r="725" spans="1:11" x14ac:dyDescent="0.3">
      <c r="A725" s="1" t="s">
        <v>514</v>
      </c>
      <c r="B725" s="13" t="s">
        <v>189</v>
      </c>
      <c r="C725" s="2">
        <v>0.67949999999999999</v>
      </c>
      <c r="D725" s="1" t="s">
        <v>61</v>
      </c>
      <c r="E725" s="9" t="s">
        <v>290</v>
      </c>
      <c r="H725" s="1">
        <f t="shared" si="44"/>
        <v>83</v>
      </c>
      <c r="I725" s="13">
        <f t="shared" si="45"/>
        <v>45743</v>
      </c>
      <c r="J725" s="13">
        <f t="shared" si="46"/>
        <v>45826</v>
      </c>
      <c r="K725" s="13" t="str">
        <f t="shared" si="47"/>
        <v/>
      </c>
    </row>
    <row r="726" spans="1:11" x14ac:dyDescent="0.3">
      <c r="A726" s="1" t="s">
        <v>514</v>
      </c>
      <c r="B726" s="13" t="s">
        <v>189</v>
      </c>
      <c r="C726" s="2">
        <v>0.73260000000000003</v>
      </c>
      <c r="D726" s="1" t="s">
        <v>61</v>
      </c>
      <c r="E726" s="9" t="s">
        <v>193</v>
      </c>
      <c r="H726" s="1">
        <f t="shared" si="44"/>
        <v>67</v>
      </c>
      <c r="I726" s="13">
        <f t="shared" si="45"/>
        <v>45743</v>
      </c>
      <c r="J726" s="13">
        <f t="shared" si="46"/>
        <v>45810</v>
      </c>
      <c r="K726" s="13" t="str">
        <f t="shared" si="47"/>
        <v/>
      </c>
    </row>
    <row r="727" spans="1:11" x14ac:dyDescent="0.3">
      <c r="A727" s="1" t="s">
        <v>514</v>
      </c>
      <c r="B727" s="13" t="s">
        <v>551</v>
      </c>
      <c r="C727" s="2">
        <v>1.2745</v>
      </c>
      <c r="D727" s="1" t="s">
        <v>61</v>
      </c>
      <c r="E727" s="9" t="s">
        <v>354</v>
      </c>
      <c r="H727" s="1">
        <f t="shared" si="44"/>
        <v>65</v>
      </c>
      <c r="I727" s="13">
        <f t="shared" si="45"/>
        <v>45749</v>
      </c>
      <c r="J727" s="13">
        <f t="shared" si="46"/>
        <v>45814</v>
      </c>
      <c r="K727" s="13" t="str">
        <f t="shared" si="47"/>
        <v/>
      </c>
    </row>
    <row r="728" spans="1:11" x14ac:dyDescent="0.3">
      <c r="A728" s="1" t="s">
        <v>514</v>
      </c>
      <c r="B728" s="13" t="s">
        <v>551</v>
      </c>
      <c r="C728" s="2">
        <v>2.61</v>
      </c>
      <c r="D728" s="1" t="s">
        <v>61</v>
      </c>
      <c r="E728" s="9" t="s">
        <v>271</v>
      </c>
      <c r="H728" s="1">
        <f t="shared" si="44"/>
        <v>103</v>
      </c>
      <c r="I728" s="13">
        <f t="shared" si="45"/>
        <v>45749</v>
      </c>
      <c r="J728" s="13">
        <f t="shared" si="46"/>
        <v>45852</v>
      </c>
      <c r="K728" s="13" t="str">
        <f t="shared" si="47"/>
        <v/>
      </c>
    </row>
    <row r="729" spans="1:11" x14ac:dyDescent="0.3">
      <c r="A729" s="1" t="s">
        <v>514</v>
      </c>
      <c r="B729" s="13" t="s">
        <v>555</v>
      </c>
      <c r="C729" s="2">
        <v>1.4</v>
      </c>
      <c r="D729" s="1" t="s">
        <v>61</v>
      </c>
      <c r="E729" s="9" t="s">
        <v>203</v>
      </c>
      <c r="H729" s="1">
        <f t="shared" si="44"/>
        <v>77</v>
      </c>
      <c r="I729" s="13">
        <f t="shared" si="45"/>
        <v>45756</v>
      </c>
      <c r="J729" s="13">
        <f t="shared" si="46"/>
        <v>45833</v>
      </c>
      <c r="K729" s="13" t="str">
        <f t="shared" si="47"/>
        <v/>
      </c>
    </row>
    <row r="730" spans="1:11" x14ac:dyDescent="0.3">
      <c r="A730" s="1" t="s">
        <v>514</v>
      </c>
      <c r="B730" s="13" t="s">
        <v>207</v>
      </c>
      <c r="C730" s="2">
        <v>6.2366000000000001</v>
      </c>
      <c r="D730" s="1" t="s">
        <v>61</v>
      </c>
      <c r="E730" s="9" t="s">
        <v>271</v>
      </c>
      <c r="H730" s="1">
        <f t="shared" si="44"/>
        <v>66</v>
      </c>
      <c r="I730" s="13">
        <f t="shared" si="45"/>
        <v>45786</v>
      </c>
      <c r="J730" s="13">
        <f t="shared" si="46"/>
        <v>45852</v>
      </c>
      <c r="K730" s="13" t="str">
        <f t="shared" si="47"/>
        <v/>
      </c>
    </row>
    <row r="731" spans="1:11" x14ac:dyDescent="0.3">
      <c r="A731" s="1" t="s">
        <v>514</v>
      </c>
      <c r="B731" s="13" t="s">
        <v>184</v>
      </c>
      <c r="C731" s="2">
        <v>0.7</v>
      </c>
      <c r="D731" s="1" t="s">
        <v>61</v>
      </c>
      <c r="E731" s="9" t="s">
        <v>209</v>
      </c>
      <c r="H731" s="1">
        <f t="shared" si="44"/>
        <v>53</v>
      </c>
      <c r="I731" s="13">
        <f t="shared" si="45"/>
        <v>45793</v>
      </c>
      <c r="J731" s="13">
        <f t="shared" si="46"/>
        <v>45846</v>
      </c>
      <c r="K731" s="13" t="str">
        <f t="shared" si="47"/>
        <v/>
      </c>
    </row>
    <row r="732" spans="1:11" x14ac:dyDescent="0.3">
      <c r="A732" s="1" t="s">
        <v>514</v>
      </c>
      <c r="B732" s="13" t="s">
        <v>352</v>
      </c>
      <c r="C732" s="2">
        <v>0.86009999999999998</v>
      </c>
      <c r="D732" s="1" t="s">
        <v>243</v>
      </c>
      <c r="H732" s="1" t="str">
        <f t="shared" si="44"/>
        <v/>
      </c>
      <c r="I732" s="13">
        <f t="shared" si="45"/>
        <v>45798</v>
      </c>
      <c r="J732" s="13" t="str">
        <f t="shared" si="46"/>
        <v/>
      </c>
      <c r="K732" s="13" t="str">
        <f t="shared" si="47"/>
        <v/>
      </c>
    </row>
    <row r="733" spans="1:11" x14ac:dyDescent="0.3">
      <c r="A733" s="1" t="s">
        <v>514</v>
      </c>
      <c r="B733" s="13" t="s">
        <v>272</v>
      </c>
      <c r="C733" s="2">
        <v>5.4710000000000001</v>
      </c>
      <c r="D733" s="1" t="s">
        <v>61</v>
      </c>
      <c r="E733" s="9" t="s">
        <v>556</v>
      </c>
      <c r="H733" s="1">
        <f t="shared" si="44"/>
        <v>50</v>
      </c>
      <c r="I733" s="13">
        <f t="shared" si="45"/>
        <v>45803</v>
      </c>
      <c r="J733" s="13">
        <f t="shared" si="46"/>
        <v>45853</v>
      </c>
      <c r="K733" s="13" t="str">
        <f t="shared" si="47"/>
        <v/>
      </c>
    </row>
    <row r="734" spans="1:11" x14ac:dyDescent="0.3">
      <c r="A734" s="1" t="s">
        <v>514</v>
      </c>
      <c r="B734" s="13" t="s">
        <v>191</v>
      </c>
      <c r="C734" s="2">
        <v>0.66500000000000004</v>
      </c>
      <c r="D734" s="1" t="s">
        <v>61</v>
      </c>
      <c r="E734" s="9" t="s">
        <v>191</v>
      </c>
      <c r="H734" s="1">
        <f t="shared" si="44"/>
        <v>0</v>
      </c>
      <c r="I734" s="13">
        <f t="shared" si="45"/>
        <v>45804</v>
      </c>
      <c r="J734" s="13">
        <f t="shared" si="46"/>
        <v>45804</v>
      </c>
      <c r="K734" s="13" t="str">
        <f t="shared" si="47"/>
        <v/>
      </c>
    </row>
    <row r="735" spans="1:11" x14ac:dyDescent="0.3">
      <c r="A735" s="1" t="s">
        <v>514</v>
      </c>
      <c r="B735" s="13" t="s">
        <v>191</v>
      </c>
      <c r="C735" s="2">
        <v>3.0009999999999999</v>
      </c>
      <c r="D735" s="1" t="s">
        <v>61</v>
      </c>
      <c r="E735" s="9" t="s">
        <v>270</v>
      </c>
      <c r="H735" s="1">
        <f t="shared" si="44"/>
        <v>57</v>
      </c>
      <c r="I735" s="13">
        <f t="shared" si="45"/>
        <v>45804</v>
      </c>
      <c r="J735" s="13">
        <f t="shared" si="46"/>
        <v>45861</v>
      </c>
      <c r="K735" s="13" t="str">
        <f t="shared" si="47"/>
        <v/>
      </c>
    </row>
    <row r="736" spans="1:11" x14ac:dyDescent="0.3">
      <c r="A736" s="1" t="s">
        <v>514</v>
      </c>
      <c r="B736" s="13" t="s">
        <v>191</v>
      </c>
      <c r="C736" s="2">
        <v>10.084199999999999</v>
      </c>
      <c r="D736" s="1" t="s">
        <v>61</v>
      </c>
      <c r="E736" s="9" t="s">
        <v>506</v>
      </c>
      <c r="H736" s="1">
        <f t="shared" si="44"/>
        <v>63</v>
      </c>
      <c r="I736" s="13">
        <f t="shared" si="45"/>
        <v>45804</v>
      </c>
      <c r="J736" s="13">
        <f t="shared" si="46"/>
        <v>45867</v>
      </c>
      <c r="K736" s="13" t="str">
        <f t="shared" si="47"/>
        <v/>
      </c>
    </row>
    <row r="737" spans="1:11" x14ac:dyDescent="0.3">
      <c r="A737" s="1" t="s">
        <v>514</v>
      </c>
      <c r="B737" s="13" t="s">
        <v>557</v>
      </c>
      <c r="C737" s="2">
        <v>1</v>
      </c>
      <c r="D737" s="1" t="s">
        <v>61</v>
      </c>
      <c r="E737" s="9" t="s">
        <v>216</v>
      </c>
      <c r="H737" s="1">
        <f t="shared" si="44"/>
        <v>48</v>
      </c>
      <c r="I737" s="13">
        <f t="shared" si="45"/>
        <v>45818</v>
      </c>
      <c r="J737" s="13">
        <f t="shared" si="46"/>
        <v>45866</v>
      </c>
      <c r="K737" s="13" t="str">
        <f t="shared" si="47"/>
        <v/>
      </c>
    </row>
    <row r="738" spans="1:11" x14ac:dyDescent="0.3">
      <c r="A738" s="1" t="s">
        <v>514</v>
      </c>
      <c r="B738" s="13" t="s">
        <v>194</v>
      </c>
      <c r="C738" s="2">
        <v>1.5175000000000001</v>
      </c>
      <c r="D738" s="1" t="s">
        <v>243</v>
      </c>
      <c r="H738" s="1" t="str">
        <f t="shared" si="44"/>
        <v/>
      </c>
      <c r="I738" s="13">
        <f t="shared" si="45"/>
        <v>45819</v>
      </c>
      <c r="J738" s="13" t="str">
        <f t="shared" si="46"/>
        <v/>
      </c>
      <c r="K738" s="13" t="str">
        <f t="shared" si="47"/>
        <v/>
      </c>
    </row>
    <row r="739" spans="1:11" x14ac:dyDescent="0.3">
      <c r="A739" s="1" t="s">
        <v>514</v>
      </c>
      <c r="B739" s="13" t="s">
        <v>194</v>
      </c>
      <c r="C739" s="2">
        <v>1.6953</v>
      </c>
      <c r="D739" s="1" t="s">
        <v>243</v>
      </c>
      <c r="H739" s="1" t="str">
        <f t="shared" si="44"/>
        <v/>
      </c>
      <c r="I739" s="13">
        <f t="shared" si="45"/>
        <v>45819</v>
      </c>
      <c r="J739" s="13" t="str">
        <f t="shared" si="46"/>
        <v/>
      </c>
      <c r="K739" s="13" t="str">
        <f t="shared" si="47"/>
        <v/>
      </c>
    </row>
    <row r="740" spans="1:11" x14ac:dyDescent="0.3">
      <c r="A740" s="1" t="s">
        <v>514</v>
      </c>
      <c r="B740" s="13" t="s">
        <v>324</v>
      </c>
      <c r="C740" s="2">
        <v>2.36</v>
      </c>
      <c r="D740" s="1" t="s">
        <v>61</v>
      </c>
      <c r="E740" s="9" t="s">
        <v>216</v>
      </c>
      <c r="H740" s="1">
        <f t="shared" si="44"/>
        <v>46</v>
      </c>
      <c r="I740" s="13">
        <f t="shared" si="45"/>
        <v>45820</v>
      </c>
      <c r="J740" s="13">
        <f t="shared" si="46"/>
        <v>45866</v>
      </c>
      <c r="K740" s="13" t="str">
        <f t="shared" si="47"/>
        <v/>
      </c>
    </row>
    <row r="741" spans="1:11" x14ac:dyDescent="0.3">
      <c r="A741" s="1" t="s">
        <v>514</v>
      </c>
      <c r="B741" s="13" t="s">
        <v>211</v>
      </c>
      <c r="C741" s="2">
        <v>2.0499999999999998</v>
      </c>
      <c r="D741" s="1" t="s">
        <v>243</v>
      </c>
      <c r="H741" s="1" t="str">
        <f t="shared" si="44"/>
        <v/>
      </c>
      <c r="I741" s="13">
        <f t="shared" si="45"/>
        <v>45854</v>
      </c>
      <c r="J741" s="13" t="str">
        <f t="shared" si="46"/>
        <v/>
      </c>
      <c r="K741" s="13" t="str">
        <f t="shared" si="47"/>
        <v/>
      </c>
    </row>
    <row r="742" spans="1:11" x14ac:dyDescent="0.3">
      <c r="A742" s="1" t="s">
        <v>514</v>
      </c>
      <c r="B742" s="13" t="s">
        <v>351</v>
      </c>
      <c r="C742" s="2">
        <v>7.2009999999999996</v>
      </c>
      <c r="D742" s="1" t="s">
        <v>243</v>
      </c>
      <c r="H742" s="1" t="str">
        <f t="shared" si="44"/>
        <v/>
      </c>
      <c r="I742" s="13">
        <f t="shared" si="45"/>
        <v>45825</v>
      </c>
      <c r="J742" s="13" t="str">
        <f t="shared" si="46"/>
        <v/>
      </c>
      <c r="K742" s="13" t="str">
        <f t="shared" si="47"/>
        <v/>
      </c>
    </row>
    <row r="743" spans="1:11" x14ac:dyDescent="0.3">
      <c r="A743" s="1" t="s">
        <v>514</v>
      </c>
      <c r="B743" s="13" t="s">
        <v>466</v>
      </c>
      <c r="C743" s="2">
        <v>1.2098</v>
      </c>
      <c r="D743" s="1" t="s">
        <v>243</v>
      </c>
      <c r="H743" s="1" t="str">
        <f t="shared" si="44"/>
        <v/>
      </c>
      <c r="I743" s="13">
        <f t="shared" si="45"/>
        <v>45827</v>
      </c>
      <c r="J743" s="13" t="str">
        <f t="shared" si="46"/>
        <v/>
      </c>
      <c r="K743" s="13" t="str">
        <f t="shared" si="47"/>
        <v/>
      </c>
    </row>
    <row r="744" spans="1:11" x14ac:dyDescent="0.3">
      <c r="A744" s="1" t="s">
        <v>514</v>
      </c>
      <c r="B744" s="13" t="s">
        <v>203</v>
      </c>
      <c r="C744" s="2">
        <v>13.75</v>
      </c>
      <c r="D744" s="1" t="s">
        <v>243</v>
      </c>
      <c r="H744" s="1" t="str">
        <f t="shared" si="44"/>
        <v/>
      </c>
      <c r="I744" s="13">
        <f t="shared" si="45"/>
        <v>45833</v>
      </c>
      <c r="J744" s="13" t="str">
        <f t="shared" si="46"/>
        <v/>
      </c>
      <c r="K744" s="13" t="str">
        <f t="shared" si="47"/>
        <v/>
      </c>
    </row>
    <row r="745" spans="1:11" x14ac:dyDescent="0.3">
      <c r="A745" s="1" t="s">
        <v>514</v>
      </c>
      <c r="B745" s="13" t="s">
        <v>265</v>
      </c>
      <c r="C745" s="2">
        <v>0.51470000000000005</v>
      </c>
      <c r="D745" s="1" t="s">
        <v>243</v>
      </c>
      <c r="H745" s="1" t="str">
        <f t="shared" si="44"/>
        <v/>
      </c>
      <c r="I745" s="13">
        <f t="shared" si="45"/>
        <v>45834</v>
      </c>
      <c r="J745" s="13" t="str">
        <f t="shared" si="46"/>
        <v/>
      </c>
      <c r="K745" s="13" t="str">
        <f t="shared" si="47"/>
        <v/>
      </c>
    </row>
    <row r="746" spans="1:11" x14ac:dyDescent="0.3">
      <c r="A746" s="1" t="s">
        <v>514</v>
      </c>
      <c r="B746" s="13" t="s">
        <v>274</v>
      </c>
      <c r="C746" s="2">
        <v>2.3237000000000001</v>
      </c>
      <c r="D746" s="1" t="s">
        <v>243</v>
      </c>
      <c r="H746" s="1" t="str">
        <f t="shared" si="44"/>
        <v/>
      </c>
      <c r="I746" s="13">
        <f t="shared" si="45"/>
        <v>45841</v>
      </c>
      <c r="J746" s="13" t="str">
        <f t="shared" si="46"/>
        <v/>
      </c>
      <c r="K746" s="13" t="str">
        <f t="shared" si="47"/>
        <v/>
      </c>
    </row>
    <row r="747" spans="1:11" x14ac:dyDescent="0.3">
      <c r="A747" s="1" t="s">
        <v>514</v>
      </c>
      <c r="B747" s="13" t="s">
        <v>556</v>
      </c>
      <c r="C747" s="2">
        <v>2.16</v>
      </c>
      <c r="D747" s="1" t="s">
        <v>243</v>
      </c>
      <c r="H747" s="1" t="str">
        <f t="shared" si="44"/>
        <v/>
      </c>
      <c r="I747" s="13">
        <f t="shared" si="45"/>
        <v>45853</v>
      </c>
      <c r="J747" s="13" t="str">
        <f t="shared" si="46"/>
        <v/>
      </c>
      <c r="K747" s="13" t="str">
        <f t="shared" si="47"/>
        <v/>
      </c>
    </row>
    <row r="748" spans="1:11" x14ac:dyDescent="0.3">
      <c r="A748" s="1" t="s">
        <v>514</v>
      </c>
      <c r="B748" s="13" t="s">
        <v>556</v>
      </c>
      <c r="C748" s="2">
        <v>1.8126</v>
      </c>
      <c r="D748" s="1" t="s">
        <v>243</v>
      </c>
      <c r="H748" s="1" t="str">
        <f t="shared" si="44"/>
        <v/>
      </c>
      <c r="I748" s="13">
        <f t="shared" si="45"/>
        <v>45853</v>
      </c>
      <c r="J748" s="13" t="str">
        <f t="shared" si="46"/>
        <v/>
      </c>
      <c r="K748" s="13" t="str">
        <f t="shared" si="47"/>
        <v/>
      </c>
    </row>
    <row r="749" spans="1:11" x14ac:dyDescent="0.3">
      <c r="A749" s="1" t="s">
        <v>514</v>
      </c>
      <c r="B749" s="13" t="s">
        <v>556</v>
      </c>
      <c r="C749" s="2">
        <v>1.72</v>
      </c>
      <c r="D749" s="1" t="s">
        <v>243</v>
      </c>
      <c r="H749" s="1" t="str">
        <f t="shared" si="44"/>
        <v/>
      </c>
      <c r="I749" s="13">
        <f t="shared" si="45"/>
        <v>45853</v>
      </c>
      <c r="J749" s="13" t="str">
        <f t="shared" si="46"/>
        <v/>
      </c>
      <c r="K749" s="13" t="str">
        <f t="shared" si="47"/>
        <v/>
      </c>
    </row>
    <row r="750" spans="1:11" x14ac:dyDescent="0.3">
      <c r="A750" s="1" t="s">
        <v>514</v>
      </c>
      <c r="B750" s="13" t="s">
        <v>242</v>
      </c>
      <c r="C750" s="2">
        <v>10.0838</v>
      </c>
      <c r="D750" s="1" t="s">
        <v>243</v>
      </c>
      <c r="H750" s="1" t="str">
        <f t="shared" si="44"/>
        <v/>
      </c>
      <c r="I750" s="13">
        <f t="shared" si="45"/>
        <v>45859</v>
      </c>
      <c r="J750" s="13" t="str">
        <f t="shared" si="46"/>
        <v/>
      </c>
      <c r="K750" s="13" t="str">
        <f t="shared" si="47"/>
        <v/>
      </c>
    </row>
    <row r="751" spans="1:11" x14ac:dyDescent="0.3">
      <c r="A751" s="1" t="s">
        <v>514</v>
      </c>
      <c r="B751" s="13" t="s">
        <v>377</v>
      </c>
      <c r="C751" s="2">
        <v>1.1568000000000001</v>
      </c>
      <c r="D751" s="1" t="s">
        <v>243</v>
      </c>
      <c r="H751" s="1" t="str">
        <f t="shared" si="44"/>
        <v/>
      </c>
      <c r="I751" s="13">
        <f t="shared" si="45"/>
        <v>45862</v>
      </c>
      <c r="J751" s="13" t="str">
        <f t="shared" si="46"/>
        <v/>
      </c>
      <c r="K751" s="13" t="str">
        <f t="shared" si="47"/>
        <v/>
      </c>
    </row>
    <row r="752" spans="1:11" x14ac:dyDescent="0.3">
      <c r="A752" s="1" t="s">
        <v>514</v>
      </c>
      <c r="B752" s="13" t="s">
        <v>216</v>
      </c>
      <c r="C752" s="2">
        <v>2.3622000000000001</v>
      </c>
      <c r="D752" s="1" t="s">
        <v>243</v>
      </c>
      <c r="H752" s="1" t="str">
        <f t="shared" si="44"/>
        <v/>
      </c>
      <c r="I752" s="13">
        <f t="shared" si="45"/>
        <v>45866</v>
      </c>
      <c r="J752" s="13" t="str">
        <f t="shared" si="46"/>
        <v/>
      </c>
      <c r="K752" s="13" t="str">
        <f t="shared" si="47"/>
        <v/>
      </c>
    </row>
    <row r="753" spans="1:11" x14ac:dyDescent="0.3">
      <c r="A753" s="1" t="s">
        <v>514</v>
      </c>
      <c r="B753" s="13" t="s">
        <v>350</v>
      </c>
      <c r="C753" s="2">
        <v>1.6494</v>
      </c>
      <c r="D753" s="1" t="s">
        <v>243</v>
      </c>
      <c r="H753" s="1" t="str">
        <f t="shared" si="44"/>
        <v/>
      </c>
      <c r="I753" s="13">
        <f t="shared" si="45"/>
        <v>45869</v>
      </c>
      <c r="J753" s="13" t="str">
        <f t="shared" si="46"/>
        <v/>
      </c>
      <c r="K753" s="13" t="str">
        <f t="shared" si="47"/>
        <v/>
      </c>
    </row>
    <row r="754" spans="1:11" x14ac:dyDescent="0.3">
      <c r="A754" s="1" t="s">
        <v>558</v>
      </c>
      <c r="B754" s="9" t="s">
        <v>471</v>
      </c>
      <c r="C754" s="2">
        <v>18.5017</v>
      </c>
      <c r="D754" s="1" t="s">
        <v>61</v>
      </c>
      <c r="E754" s="9" t="s">
        <v>559</v>
      </c>
      <c r="H754" s="1">
        <f t="shared" si="44"/>
        <v>40</v>
      </c>
      <c r="I754" s="13">
        <f t="shared" si="45"/>
        <v>44959</v>
      </c>
      <c r="J754" s="13">
        <f t="shared" si="46"/>
        <v>44999</v>
      </c>
      <c r="K754" s="13" t="str">
        <f t="shared" si="47"/>
        <v/>
      </c>
    </row>
    <row r="755" spans="1:11" x14ac:dyDescent="0.3">
      <c r="A755" s="1" t="s">
        <v>558</v>
      </c>
      <c r="B755" s="9" t="s">
        <v>295</v>
      </c>
      <c r="C755" s="2">
        <v>3.95</v>
      </c>
      <c r="D755" s="1" t="s">
        <v>61</v>
      </c>
      <c r="E755" s="9" t="s">
        <v>560</v>
      </c>
      <c r="H755" s="1">
        <f t="shared" si="44"/>
        <v>47</v>
      </c>
      <c r="I755" s="13">
        <f t="shared" si="45"/>
        <v>44972</v>
      </c>
      <c r="J755" s="13">
        <f t="shared" si="46"/>
        <v>45019</v>
      </c>
      <c r="K755" s="13" t="str">
        <f t="shared" si="47"/>
        <v/>
      </c>
    </row>
    <row r="756" spans="1:11" x14ac:dyDescent="0.3">
      <c r="A756" s="1" t="s">
        <v>558</v>
      </c>
      <c r="B756" s="9" t="s">
        <v>473</v>
      </c>
      <c r="C756" s="2">
        <v>1.8</v>
      </c>
      <c r="D756" s="1" t="s">
        <v>61</v>
      </c>
      <c r="E756" s="9" t="s">
        <v>561</v>
      </c>
      <c r="H756" s="1">
        <f t="shared" si="44"/>
        <v>84</v>
      </c>
      <c r="I756" s="13">
        <f t="shared" si="45"/>
        <v>45107</v>
      </c>
      <c r="J756" s="13">
        <f t="shared" si="46"/>
        <v>45191</v>
      </c>
      <c r="K756" s="13" t="str">
        <f t="shared" si="47"/>
        <v/>
      </c>
    </row>
    <row r="757" spans="1:11" x14ac:dyDescent="0.3">
      <c r="A757" s="1" t="s">
        <v>558</v>
      </c>
      <c r="B757" s="9" t="s">
        <v>256</v>
      </c>
      <c r="C757" s="2">
        <v>50.019500000000001</v>
      </c>
      <c r="D757" s="1" t="s">
        <v>61</v>
      </c>
      <c r="E757" s="9" t="s">
        <v>562</v>
      </c>
      <c r="H757" s="1">
        <f t="shared" si="44"/>
        <v>274</v>
      </c>
      <c r="I757" s="13">
        <f t="shared" si="45"/>
        <v>45117</v>
      </c>
      <c r="J757" s="13">
        <f t="shared" si="46"/>
        <v>45391</v>
      </c>
      <c r="K757" s="13" t="str">
        <f t="shared" si="47"/>
        <v/>
      </c>
    </row>
    <row r="758" spans="1:11" x14ac:dyDescent="0.3">
      <c r="A758" s="1" t="s">
        <v>558</v>
      </c>
      <c r="B758" s="9" t="s">
        <v>563</v>
      </c>
      <c r="C758" s="2">
        <v>51.217399999999998</v>
      </c>
      <c r="D758" s="1" t="s">
        <v>61</v>
      </c>
      <c r="E758" s="9" t="s">
        <v>127</v>
      </c>
      <c r="H758" s="1">
        <f t="shared" si="44"/>
        <v>406</v>
      </c>
      <c r="I758" s="13">
        <f t="shared" si="45"/>
        <v>45117</v>
      </c>
      <c r="J758" s="13">
        <f t="shared" si="46"/>
        <v>45523</v>
      </c>
      <c r="K758" s="13" t="str">
        <f t="shared" si="47"/>
        <v/>
      </c>
    </row>
    <row r="759" spans="1:11" x14ac:dyDescent="0.3">
      <c r="A759" s="1" t="s">
        <v>558</v>
      </c>
      <c r="B759" s="9" t="s">
        <v>564</v>
      </c>
      <c r="C759" s="2">
        <v>11.574400000000001</v>
      </c>
      <c r="D759" s="1" t="s">
        <v>61</v>
      </c>
      <c r="E759" s="9" t="s">
        <v>228</v>
      </c>
      <c r="H759" s="1">
        <f t="shared" si="44"/>
        <v>139</v>
      </c>
      <c r="I759" s="13">
        <f t="shared" si="45"/>
        <v>45174</v>
      </c>
      <c r="J759" s="13">
        <f t="shared" si="46"/>
        <v>45313</v>
      </c>
      <c r="K759" s="13" t="str">
        <f t="shared" si="47"/>
        <v/>
      </c>
    </row>
    <row r="760" spans="1:11" x14ac:dyDescent="0.3">
      <c r="A760" s="1" t="s">
        <v>558</v>
      </c>
      <c r="B760" s="9" t="s">
        <v>564</v>
      </c>
      <c r="C760" s="2">
        <v>1.6501999999999999</v>
      </c>
      <c r="D760" s="1" t="s">
        <v>61</v>
      </c>
      <c r="E760" s="9" t="s">
        <v>405</v>
      </c>
      <c r="H760" s="1">
        <f t="shared" si="44"/>
        <v>171</v>
      </c>
      <c r="I760" s="13">
        <f t="shared" si="45"/>
        <v>45174</v>
      </c>
      <c r="J760" s="13">
        <f t="shared" si="46"/>
        <v>45345</v>
      </c>
      <c r="K760" s="13" t="str">
        <f t="shared" si="47"/>
        <v/>
      </c>
    </row>
    <row r="761" spans="1:11" x14ac:dyDescent="0.3">
      <c r="A761" s="1" t="s">
        <v>558</v>
      </c>
      <c r="B761" s="9" t="s">
        <v>565</v>
      </c>
      <c r="C761" s="2">
        <v>47.997999999999998</v>
      </c>
      <c r="D761" s="1" t="s">
        <v>61</v>
      </c>
      <c r="E761" s="9" t="s">
        <v>562</v>
      </c>
      <c r="H761" s="1">
        <f t="shared" si="44"/>
        <v>215</v>
      </c>
      <c r="I761" s="13">
        <f t="shared" si="45"/>
        <v>45176</v>
      </c>
      <c r="J761" s="13">
        <f t="shared" si="46"/>
        <v>45391</v>
      </c>
      <c r="K761" s="13" t="str">
        <f t="shared" si="47"/>
        <v/>
      </c>
    </row>
    <row r="762" spans="1:11" x14ac:dyDescent="0.3">
      <c r="A762" s="1" t="s">
        <v>558</v>
      </c>
      <c r="B762" s="9" t="s">
        <v>281</v>
      </c>
      <c r="C762" s="2">
        <v>0.55000000000000004</v>
      </c>
      <c r="D762" s="1" t="s">
        <v>61</v>
      </c>
      <c r="E762" s="9" t="s">
        <v>361</v>
      </c>
      <c r="H762" s="1">
        <f t="shared" si="44"/>
        <v>60</v>
      </c>
      <c r="I762" s="13">
        <f t="shared" si="45"/>
        <v>45183</v>
      </c>
      <c r="J762" s="13">
        <f t="shared" si="46"/>
        <v>45243</v>
      </c>
      <c r="K762" s="13" t="str">
        <f t="shared" si="47"/>
        <v/>
      </c>
    </row>
    <row r="763" spans="1:11" x14ac:dyDescent="0.3">
      <c r="A763" s="1" t="s">
        <v>558</v>
      </c>
      <c r="B763" s="9" t="s">
        <v>407</v>
      </c>
      <c r="C763" s="2">
        <v>0.78490000000000004</v>
      </c>
      <c r="D763" s="1" t="s">
        <v>61</v>
      </c>
      <c r="E763" s="9" t="s">
        <v>566</v>
      </c>
      <c r="H763" s="1">
        <f t="shared" si="44"/>
        <v>66</v>
      </c>
      <c r="I763" s="13">
        <f t="shared" si="45"/>
        <v>45258</v>
      </c>
      <c r="J763" s="13">
        <f t="shared" si="46"/>
        <v>45324</v>
      </c>
      <c r="K763" s="13" t="str">
        <f t="shared" si="47"/>
        <v/>
      </c>
    </row>
    <row r="764" spans="1:11" x14ac:dyDescent="0.3">
      <c r="A764" s="1" t="s">
        <v>558</v>
      </c>
      <c r="B764" s="9" t="s">
        <v>117</v>
      </c>
      <c r="C764" s="2">
        <v>8.8628999999999998</v>
      </c>
      <c r="D764" s="1" t="s">
        <v>61</v>
      </c>
      <c r="E764" s="9" t="s">
        <v>138</v>
      </c>
      <c r="H764" s="1">
        <f t="shared" si="44"/>
        <v>119</v>
      </c>
      <c r="I764" s="13">
        <f t="shared" si="45"/>
        <v>45460</v>
      </c>
      <c r="J764" s="13">
        <f t="shared" si="46"/>
        <v>45579</v>
      </c>
      <c r="K764" s="13" t="str">
        <f t="shared" si="47"/>
        <v/>
      </c>
    </row>
    <row r="765" spans="1:11" x14ac:dyDescent="0.3">
      <c r="A765" s="1" t="s">
        <v>558</v>
      </c>
      <c r="B765" s="9" t="s">
        <v>392</v>
      </c>
      <c r="C765" s="2">
        <v>1.93</v>
      </c>
      <c r="D765" s="1" t="s">
        <v>61</v>
      </c>
      <c r="E765" s="9" t="s">
        <v>127</v>
      </c>
      <c r="H765" s="1">
        <f t="shared" si="44"/>
        <v>49</v>
      </c>
      <c r="I765" s="13">
        <f t="shared" si="45"/>
        <v>45474</v>
      </c>
      <c r="J765" s="13">
        <f t="shared" si="46"/>
        <v>45523</v>
      </c>
      <c r="K765" s="13" t="str">
        <f t="shared" si="47"/>
        <v/>
      </c>
    </row>
    <row r="766" spans="1:11" x14ac:dyDescent="0.3">
      <c r="A766" s="1" t="s">
        <v>558</v>
      </c>
      <c r="B766" s="9" t="s">
        <v>412</v>
      </c>
      <c r="C766" s="2">
        <v>3.4422999999999999</v>
      </c>
      <c r="D766" s="1" t="s">
        <v>61</v>
      </c>
      <c r="E766" s="9" t="s">
        <v>363</v>
      </c>
      <c r="H766" s="1">
        <f t="shared" si="44"/>
        <v>51</v>
      </c>
      <c r="I766" s="13">
        <f t="shared" si="45"/>
        <v>45476</v>
      </c>
      <c r="J766" s="13">
        <f t="shared" si="46"/>
        <v>45527</v>
      </c>
      <c r="K766" s="13" t="str">
        <f t="shared" si="47"/>
        <v/>
      </c>
    </row>
    <row r="767" spans="1:11" x14ac:dyDescent="0.3">
      <c r="A767" s="1" t="s">
        <v>558</v>
      </c>
      <c r="B767" s="9" t="s">
        <v>137</v>
      </c>
      <c r="C767" s="2">
        <v>2.5070000000000001</v>
      </c>
      <c r="D767" s="1" t="s">
        <v>61</v>
      </c>
      <c r="E767" s="9" t="s">
        <v>128</v>
      </c>
      <c r="H767" s="1">
        <f t="shared" si="44"/>
        <v>48</v>
      </c>
      <c r="I767" s="13">
        <f t="shared" si="45"/>
        <v>45489</v>
      </c>
      <c r="J767" s="13">
        <f t="shared" si="46"/>
        <v>45537</v>
      </c>
      <c r="K767" s="13" t="str">
        <f t="shared" si="47"/>
        <v/>
      </c>
    </row>
    <row r="768" spans="1:11" x14ac:dyDescent="0.3">
      <c r="A768" s="1" t="s">
        <v>558</v>
      </c>
      <c r="B768" s="9" t="s">
        <v>567</v>
      </c>
      <c r="C768" s="2">
        <v>6</v>
      </c>
      <c r="D768" s="1" t="s">
        <v>61</v>
      </c>
      <c r="E768" s="9" t="s">
        <v>363</v>
      </c>
      <c r="H768" s="1">
        <f t="shared" si="44"/>
        <v>31</v>
      </c>
      <c r="I768" s="13">
        <f t="shared" si="45"/>
        <v>45496</v>
      </c>
      <c r="J768" s="13">
        <f t="shared" si="46"/>
        <v>45527</v>
      </c>
      <c r="K768" s="13" t="str">
        <f t="shared" si="47"/>
        <v/>
      </c>
    </row>
    <row r="769" spans="1:11" x14ac:dyDescent="0.3">
      <c r="A769" s="1" t="s">
        <v>558</v>
      </c>
      <c r="B769" s="9" t="s">
        <v>567</v>
      </c>
      <c r="C769" s="2">
        <v>3.5990000000000002</v>
      </c>
      <c r="D769" s="1" t="s">
        <v>61</v>
      </c>
      <c r="E769" s="9" t="s">
        <v>128</v>
      </c>
      <c r="H769" s="1">
        <f t="shared" si="44"/>
        <v>41</v>
      </c>
      <c r="I769" s="13">
        <f t="shared" si="45"/>
        <v>45496</v>
      </c>
      <c r="J769" s="13">
        <f t="shared" si="46"/>
        <v>45537</v>
      </c>
      <c r="K769" s="13" t="str">
        <f t="shared" si="47"/>
        <v/>
      </c>
    </row>
    <row r="770" spans="1:11" x14ac:dyDescent="0.3">
      <c r="A770" s="1" t="s">
        <v>558</v>
      </c>
      <c r="B770" s="9" t="s">
        <v>144</v>
      </c>
      <c r="C770" s="2">
        <v>1.07</v>
      </c>
      <c r="D770" s="1" t="s">
        <v>61</v>
      </c>
      <c r="E770" s="9" t="s">
        <v>330</v>
      </c>
      <c r="H770" s="1">
        <f t="shared" ref="H770:H833" si="48">IF(AND(LEN(I770)&gt;0,LEN(J770)&gt;0),J770-I770,"")</f>
        <v>35</v>
      </c>
      <c r="I770" s="13">
        <f t="shared" ref="I770:I833" si="49">IF(B770="","",IF(ISNUMBER(B770),B770,DATE(VALUE(RIGHT(TRIM(B770),4)),VALUE(MID(TRIM(B770),4,2)),VALUE(LEFT(TRIM(B770),2)))))</f>
        <v>45600</v>
      </c>
      <c r="J770" s="13">
        <f t="shared" ref="J770:J833" si="50">IF(E770="","",IF(ISNUMBER(E770),E770,DATE(VALUE(RIGHT(TRIM(E770),4)),VALUE(MID(TRIM(E770),4,2)),VALUE(LEFT(TRIM(E770),2)))))</f>
        <v>45635</v>
      </c>
      <c r="K770" s="13" t="str">
        <f t="shared" ref="K770:K833" si="51">IF(F770="","",IF(ISNUMBER(F770),F770,DATE(VALUE(RIGHT(TRIM(F770),4)),VALUE(MID(TRIM(F770),4,2)),VALUE(LEFT(TRIM(F770),2)))))</f>
        <v/>
      </c>
    </row>
    <row r="771" spans="1:11" x14ac:dyDescent="0.3">
      <c r="A771" s="1" t="s">
        <v>558</v>
      </c>
      <c r="B771" s="9" t="s">
        <v>568</v>
      </c>
      <c r="C771" s="2">
        <v>145.8177</v>
      </c>
      <c r="D771" s="1" t="s">
        <v>61</v>
      </c>
      <c r="E771" s="9" t="s">
        <v>439</v>
      </c>
      <c r="H771" s="1">
        <f t="shared" si="48"/>
        <v>135</v>
      </c>
      <c r="I771" s="13">
        <f t="shared" si="49"/>
        <v>45628</v>
      </c>
      <c r="J771" s="13">
        <f t="shared" si="50"/>
        <v>45763</v>
      </c>
      <c r="K771" s="13" t="str">
        <f t="shared" si="51"/>
        <v/>
      </c>
    </row>
    <row r="772" spans="1:11" x14ac:dyDescent="0.3">
      <c r="A772" s="1" t="s">
        <v>558</v>
      </c>
      <c r="B772" s="9" t="s">
        <v>569</v>
      </c>
      <c r="C772" s="2">
        <v>27.42</v>
      </c>
      <c r="D772" s="1" t="s">
        <v>61</v>
      </c>
      <c r="E772" s="9" t="s">
        <v>258</v>
      </c>
      <c r="H772" s="1">
        <f t="shared" si="48"/>
        <v>39</v>
      </c>
      <c r="I772" s="13">
        <f t="shared" si="49"/>
        <v>45674</v>
      </c>
      <c r="J772" s="13">
        <f t="shared" si="50"/>
        <v>45713</v>
      </c>
      <c r="K772" s="13" t="str">
        <f t="shared" si="51"/>
        <v/>
      </c>
    </row>
    <row r="773" spans="1:11" x14ac:dyDescent="0.3">
      <c r="A773" s="1" t="s">
        <v>558</v>
      </c>
      <c r="B773" s="9" t="s">
        <v>570</v>
      </c>
      <c r="C773" s="2">
        <v>8.5500000000000007</v>
      </c>
      <c r="D773" s="1" t="s">
        <v>61</v>
      </c>
      <c r="E773" s="9" t="s">
        <v>258</v>
      </c>
      <c r="H773" s="1">
        <f t="shared" si="48"/>
        <v>33</v>
      </c>
      <c r="I773" s="13">
        <f t="shared" si="49"/>
        <v>45680</v>
      </c>
      <c r="J773" s="13">
        <f t="shared" si="50"/>
        <v>45713</v>
      </c>
      <c r="K773" s="13" t="str">
        <f t="shared" si="51"/>
        <v/>
      </c>
    </row>
    <row r="774" spans="1:11" x14ac:dyDescent="0.3">
      <c r="A774" s="1" t="s">
        <v>558</v>
      </c>
      <c r="B774" s="9" t="s">
        <v>104</v>
      </c>
      <c r="C774" s="2">
        <v>5</v>
      </c>
      <c r="D774" s="1" t="s">
        <v>61</v>
      </c>
      <c r="E774" s="9" t="s">
        <v>111</v>
      </c>
      <c r="H774" s="1">
        <f t="shared" si="48"/>
        <v>46</v>
      </c>
      <c r="I774" s="13">
        <f t="shared" si="49"/>
        <v>45365</v>
      </c>
      <c r="J774" s="13">
        <f t="shared" si="50"/>
        <v>45411</v>
      </c>
      <c r="K774" s="13" t="str">
        <f t="shared" si="51"/>
        <v/>
      </c>
    </row>
    <row r="775" spans="1:11" x14ac:dyDescent="0.3">
      <c r="A775" s="1" t="s">
        <v>558</v>
      </c>
      <c r="B775" s="9" t="s">
        <v>454</v>
      </c>
      <c r="C775" s="2">
        <v>9.2659000000000002</v>
      </c>
      <c r="D775" s="1" t="s">
        <v>61</v>
      </c>
      <c r="E775" s="9" t="s">
        <v>42</v>
      </c>
      <c r="H775" s="1">
        <f t="shared" si="48"/>
        <v>132</v>
      </c>
      <c r="I775" s="13">
        <f t="shared" si="49"/>
        <v>45744</v>
      </c>
      <c r="J775" s="13">
        <f t="shared" si="50"/>
        <v>45876</v>
      </c>
      <c r="K775" s="13" t="str">
        <f t="shared" si="51"/>
        <v/>
      </c>
    </row>
    <row r="776" spans="1:11" x14ac:dyDescent="0.3">
      <c r="A776" s="1" t="s">
        <v>558</v>
      </c>
      <c r="B776" s="9" t="s">
        <v>192</v>
      </c>
      <c r="C776" s="2">
        <v>12.612299999999999</v>
      </c>
      <c r="D776" s="1" t="s">
        <v>61</v>
      </c>
      <c r="E776" s="9" t="s">
        <v>288</v>
      </c>
      <c r="H776" s="1">
        <f t="shared" si="48"/>
        <v>59</v>
      </c>
      <c r="I776" s="13">
        <f t="shared" si="49"/>
        <v>45747</v>
      </c>
      <c r="J776" s="13">
        <f t="shared" si="50"/>
        <v>45806</v>
      </c>
      <c r="K776" s="13" t="str">
        <f t="shared" si="51"/>
        <v/>
      </c>
    </row>
    <row r="777" spans="1:11" x14ac:dyDescent="0.3">
      <c r="A777" s="1" t="s">
        <v>558</v>
      </c>
      <c r="B777" s="9" t="s">
        <v>571</v>
      </c>
      <c r="C777" s="2">
        <v>71.739999999999995</v>
      </c>
      <c r="D777" s="1" t="s">
        <v>61</v>
      </c>
      <c r="E777" s="9" t="s">
        <v>316</v>
      </c>
      <c r="H777" s="1">
        <f t="shared" si="48"/>
        <v>82</v>
      </c>
      <c r="I777" s="13">
        <f t="shared" si="49"/>
        <v>45749</v>
      </c>
      <c r="J777" s="13">
        <f t="shared" si="50"/>
        <v>45831</v>
      </c>
      <c r="K777" s="13" t="str">
        <f t="shared" si="51"/>
        <v/>
      </c>
    </row>
    <row r="778" spans="1:11" x14ac:dyDescent="0.3">
      <c r="A778" s="1" t="s">
        <v>558</v>
      </c>
      <c r="B778" s="9" t="s">
        <v>215</v>
      </c>
      <c r="C778" s="2">
        <v>8.1362000000000005</v>
      </c>
      <c r="D778" s="1" t="s">
        <v>61</v>
      </c>
      <c r="E778" s="9" t="s">
        <v>288</v>
      </c>
      <c r="H778" s="1">
        <f t="shared" si="48"/>
        <v>52</v>
      </c>
      <c r="I778" s="13">
        <f t="shared" si="49"/>
        <v>45754</v>
      </c>
      <c r="J778" s="13">
        <f t="shared" si="50"/>
        <v>45806</v>
      </c>
      <c r="K778" s="13" t="str">
        <f t="shared" si="51"/>
        <v/>
      </c>
    </row>
    <row r="779" spans="1:11" x14ac:dyDescent="0.3">
      <c r="A779" s="1" t="s">
        <v>558</v>
      </c>
      <c r="B779" s="9" t="s">
        <v>213</v>
      </c>
      <c r="C779" s="2">
        <v>7.0008999999999997</v>
      </c>
      <c r="D779" s="1" t="s">
        <v>61</v>
      </c>
      <c r="E779" s="9" t="s">
        <v>316</v>
      </c>
      <c r="H779" s="1">
        <f t="shared" si="48"/>
        <v>41</v>
      </c>
      <c r="I779" s="13">
        <f t="shared" si="49"/>
        <v>45790</v>
      </c>
      <c r="J779" s="13">
        <f t="shared" si="50"/>
        <v>45831</v>
      </c>
      <c r="K779" s="13" t="str">
        <f t="shared" si="51"/>
        <v/>
      </c>
    </row>
    <row r="780" spans="1:11" x14ac:dyDescent="0.3">
      <c r="A780" s="1" t="s">
        <v>558</v>
      </c>
      <c r="B780" s="9" t="s">
        <v>447</v>
      </c>
      <c r="C780" s="2">
        <v>1.7196</v>
      </c>
      <c r="D780" s="1" t="s">
        <v>61</v>
      </c>
      <c r="E780" s="9" t="s">
        <v>199</v>
      </c>
      <c r="H780" s="1">
        <f t="shared" si="48"/>
        <v>44</v>
      </c>
      <c r="I780" s="13">
        <f t="shared" si="49"/>
        <v>45784</v>
      </c>
      <c r="J780" s="13">
        <f t="shared" si="50"/>
        <v>45828</v>
      </c>
      <c r="K780" s="13" t="str">
        <f t="shared" si="51"/>
        <v/>
      </c>
    </row>
    <row r="781" spans="1:11" x14ac:dyDescent="0.3">
      <c r="A781" s="1" t="s">
        <v>558</v>
      </c>
      <c r="B781" s="9" t="s">
        <v>191</v>
      </c>
      <c r="C781" s="2">
        <v>70.715000000000003</v>
      </c>
      <c r="D781" s="1" t="s">
        <v>61</v>
      </c>
      <c r="E781" s="9" t="s">
        <v>199</v>
      </c>
      <c r="H781" s="1">
        <f t="shared" si="48"/>
        <v>24</v>
      </c>
      <c r="I781" s="13">
        <f t="shared" si="49"/>
        <v>45804</v>
      </c>
      <c r="J781" s="13">
        <f t="shared" si="50"/>
        <v>45828</v>
      </c>
      <c r="K781" s="13" t="str">
        <f t="shared" si="51"/>
        <v/>
      </c>
    </row>
    <row r="782" spans="1:11" x14ac:dyDescent="0.3">
      <c r="A782" s="1" t="s">
        <v>558</v>
      </c>
      <c r="B782" s="9" t="s">
        <v>240</v>
      </c>
      <c r="C782" s="2">
        <v>13.31</v>
      </c>
      <c r="D782" s="1" t="s">
        <v>61</v>
      </c>
      <c r="E782" s="9" t="s">
        <v>242</v>
      </c>
      <c r="H782" s="1">
        <f t="shared" si="48"/>
        <v>47</v>
      </c>
      <c r="I782" s="13">
        <f t="shared" si="49"/>
        <v>45812</v>
      </c>
      <c r="J782" s="13">
        <f t="shared" si="50"/>
        <v>45859</v>
      </c>
      <c r="K782" s="13" t="str">
        <f t="shared" si="51"/>
        <v/>
      </c>
    </row>
    <row r="783" spans="1:11" x14ac:dyDescent="0.3">
      <c r="A783" s="1" t="s">
        <v>558</v>
      </c>
      <c r="B783" s="9" t="s">
        <v>290</v>
      </c>
      <c r="C783" s="2">
        <v>1.5232000000000001</v>
      </c>
      <c r="D783" s="1" t="s">
        <v>61</v>
      </c>
      <c r="E783" s="9" t="s">
        <v>38</v>
      </c>
      <c r="H783" s="1">
        <f t="shared" si="48"/>
        <v>54</v>
      </c>
      <c r="I783" s="13">
        <f t="shared" si="49"/>
        <v>45826</v>
      </c>
      <c r="J783" s="13">
        <f t="shared" si="50"/>
        <v>45880</v>
      </c>
      <c r="K783" s="13" t="str">
        <f t="shared" si="51"/>
        <v/>
      </c>
    </row>
    <row r="784" spans="1:11" x14ac:dyDescent="0.3">
      <c r="A784" s="1" t="s">
        <v>558</v>
      </c>
      <c r="B784" s="9" t="s">
        <v>466</v>
      </c>
      <c r="C784" s="2">
        <v>6.2365000000000004</v>
      </c>
      <c r="D784" s="1" t="s">
        <v>61</v>
      </c>
      <c r="E784" s="9" t="s">
        <v>39</v>
      </c>
      <c r="H784" s="1">
        <f t="shared" si="48"/>
        <v>50</v>
      </c>
      <c r="I784" s="13">
        <f t="shared" si="49"/>
        <v>45827</v>
      </c>
      <c r="J784" s="13">
        <f t="shared" si="50"/>
        <v>45877</v>
      </c>
      <c r="K784" s="13" t="str">
        <f t="shared" si="51"/>
        <v/>
      </c>
    </row>
    <row r="785" spans="1:11" x14ac:dyDescent="0.3">
      <c r="A785" s="1" t="s">
        <v>558</v>
      </c>
      <c r="B785" s="9" t="s">
        <v>272</v>
      </c>
      <c r="C785" s="2">
        <v>2.3694999999999999</v>
      </c>
      <c r="D785" s="1" t="s">
        <v>243</v>
      </c>
      <c r="H785" s="1" t="str">
        <f t="shared" si="48"/>
        <v/>
      </c>
      <c r="I785" s="13">
        <f t="shared" si="49"/>
        <v>45803</v>
      </c>
      <c r="J785" s="13" t="str">
        <f t="shared" si="50"/>
        <v/>
      </c>
      <c r="K785" s="13" t="str">
        <f t="shared" si="51"/>
        <v/>
      </c>
    </row>
    <row r="786" spans="1:11" x14ac:dyDescent="0.3">
      <c r="A786" s="1" t="s">
        <v>558</v>
      </c>
      <c r="B786" s="9" t="s">
        <v>42</v>
      </c>
      <c r="C786" s="2">
        <v>12.188599999999999</v>
      </c>
      <c r="D786" s="1" t="s">
        <v>243</v>
      </c>
      <c r="H786" s="1" t="str">
        <f t="shared" si="48"/>
        <v/>
      </c>
      <c r="I786" s="13">
        <f t="shared" si="49"/>
        <v>45876</v>
      </c>
      <c r="J786" s="13" t="str">
        <f t="shared" si="50"/>
        <v/>
      </c>
      <c r="K786" s="13" t="str">
        <f t="shared" si="51"/>
        <v/>
      </c>
    </row>
    <row r="787" spans="1:11" x14ac:dyDescent="0.3">
      <c r="A787" s="1" t="s">
        <v>572</v>
      </c>
      <c r="B787" s="9" t="s">
        <v>573</v>
      </c>
      <c r="C787" s="2">
        <v>2.2999999999999998</v>
      </c>
      <c r="D787" s="1" t="s">
        <v>61</v>
      </c>
      <c r="E787" s="9" t="s">
        <v>120</v>
      </c>
      <c r="H787" s="1">
        <f t="shared" si="48"/>
        <v>83</v>
      </c>
      <c r="I787" s="13">
        <f t="shared" si="49"/>
        <v>45372</v>
      </c>
      <c r="J787" s="13">
        <f t="shared" si="50"/>
        <v>45455</v>
      </c>
      <c r="K787" s="13" t="str">
        <f t="shared" si="51"/>
        <v/>
      </c>
    </row>
    <row r="788" spans="1:11" x14ac:dyDescent="0.3">
      <c r="A788" s="1" t="s">
        <v>572</v>
      </c>
      <c r="B788" s="9" t="s">
        <v>268</v>
      </c>
      <c r="C788" s="2">
        <v>40.0062</v>
      </c>
      <c r="D788" s="1" t="s">
        <v>243</v>
      </c>
      <c r="H788" s="1" t="str">
        <f t="shared" si="48"/>
        <v/>
      </c>
      <c r="I788" s="13">
        <f t="shared" si="49"/>
        <v>45845</v>
      </c>
      <c r="J788" s="13" t="str">
        <f t="shared" si="50"/>
        <v/>
      </c>
      <c r="K788" s="13" t="str">
        <f t="shared" si="51"/>
        <v/>
      </c>
    </row>
    <row r="789" spans="1:11" x14ac:dyDescent="0.3">
      <c r="A789" s="1" t="s">
        <v>574</v>
      </c>
      <c r="B789" s="9" t="s">
        <v>575</v>
      </c>
      <c r="C789" s="2">
        <v>31.58</v>
      </c>
      <c r="D789" s="1" t="s">
        <v>61</v>
      </c>
      <c r="E789" s="9" t="s">
        <v>576</v>
      </c>
      <c r="H789" s="1">
        <f t="shared" si="48"/>
        <v>102</v>
      </c>
      <c r="I789" s="13">
        <f t="shared" si="49"/>
        <v>45058</v>
      </c>
      <c r="J789" s="13">
        <f t="shared" si="50"/>
        <v>45160</v>
      </c>
      <c r="K789" s="13" t="str">
        <f t="shared" si="51"/>
        <v/>
      </c>
    </row>
    <row r="790" spans="1:11" x14ac:dyDescent="0.3">
      <c r="A790" s="1" t="s">
        <v>574</v>
      </c>
      <c r="B790" s="9" t="s">
        <v>383</v>
      </c>
      <c r="C790" s="2">
        <v>48</v>
      </c>
      <c r="D790" s="1" t="s">
        <v>61</v>
      </c>
      <c r="E790" s="9" t="s">
        <v>577</v>
      </c>
      <c r="H790" s="1">
        <f t="shared" si="48"/>
        <v>48</v>
      </c>
      <c r="I790" s="13">
        <f t="shared" si="49"/>
        <v>45149</v>
      </c>
      <c r="J790" s="13">
        <f t="shared" si="50"/>
        <v>45197</v>
      </c>
      <c r="K790" s="13" t="str">
        <f t="shared" si="51"/>
        <v/>
      </c>
    </row>
    <row r="791" spans="1:11" x14ac:dyDescent="0.3">
      <c r="A791" s="1" t="s">
        <v>574</v>
      </c>
      <c r="B791" s="9" t="s">
        <v>576</v>
      </c>
      <c r="C791" s="2">
        <v>81.823300000000003</v>
      </c>
      <c r="D791" s="1" t="s">
        <v>61</v>
      </c>
      <c r="E791" s="9" t="s">
        <v>578</v>
      </c>
      <c r="H791" s="1">
        <f t="shared" si="48"/>
        <v>55</v>
      </c>
      <c r="I791" s="13">
        <f t="shared" si="49"/>
        <v>45160</v>
      </c>
      <c r="J791" s="13">
        <f t="shared" si="50"/>
        <v>45215</v>
      </c>
      <c r="K791" s="13" t="str">
        <f t="shared" si="51"/>
        <v/>
      </c>
    </row>
    <row r="792" spans="1:11" x14ac:dyDescent="0.3">
      <c r="A792" s="1" t="s">
        <v>574</v>
      </c>
      <c r="B792" s="9" t="s">
        <v>579</v>
      </c>
      <c r="C792" s="2">
        <v>19.32</v>
      </c>
      <c r="D792" s="1" t="s">
        <v>243</v>
      </c>
      <c r="H792" s="1" t="str">
        <f t="shared" si="48"/>
        <v/>
      </c>
      <c r="I792" s="13">
        <f t="shared" si="49"/>
        <v>45223</v>
      </c>
      <c r="J792" s="13" t="str">
        <f t="shared" si="50"/>
        <v/>
      </c>
      <c r="K792" s="13" t="str">
        <f t="shared" si="51"/>
        <v/>
      </c>
    </row>
    <row r="793" spans="1:11" x14ac:dyDescent="0.3">
      <c r="A793" s="1" t="s">
        <v>574</v>
      </c>
      <c r="B793" s="9" t="s">
        <v>580</v>
      </c>
      <c r="C793" s="2">
        <v>0.60970000000000002</v>
      </c>
      <c r="D793" s="1" t="s">
        <v>61</v>
      </c>
      <c r="E793" s="9" t="s">
        <v>581</v>
      </c>
      <c r="H793" s="1">
        <f t="shared" si="48"/>
        <v>43</v>
      </c>
      <c r="I793" s="13">
        <f t="shared" si="49"/>
        <v>45244</v>
      </c>
      <c r="J793" s="13">
        <f t="shared" si="50"/>
        <v>45287</v>
      </c>
      <c r="K793" s="13" t="str">
        <f t="shared" si="51"/>
        <v/>
      </c>
    </row>
    <row r="794" spans="1:11" x14ac:dyDescent="0.3">
      <c r="A794" s="1" t="s">
        <v>574</v>
      </c>
      <c r="B794" s="9" t="s">
        <v>96</v>
      </c>
      <c r="C794" s="2">
        <v>1.5</v>
      </c>
      <c r="D794" s="1" t="s">
        <v>61</v>
      </c>
      <c r="E794" s="9" t="s">
        <v>582</v>
      </c>
      <c r="H794" s="1">
        <f t="shared" si="48"/>
        <v>65</v>
      </c>
      <c r="I794" s="13">
        <f t="shared" si="49"/>
        <v>45299</v>
      </c>
      <c r="J794" s="13">
        <f t="shared" si="50"/>
        <v>45364</v>
      </c>
      <c r="K794" s="13" t="str">
        <f t="shared" si="51"/>
        <v/>
      </c>
    </row>
    <row r="795" spans="1:11" x14ac:dyDescent="0.3">
      <c r="A795" s="1" t="s">
        <v>574</v>
      </c>
      <c r="B795" s="9" t="s">
        <v>97</v>
      </c>
      <c r="C795" s="2">
        <v>81.040000000000006</v>
      </c>
      <c r="D795" s="1" t="s">
        <v>61</v>
      </c>
      <c r="E795" s="9" t="s">
        <v>98</v>
      </c>
      <c r="H795" s="1">
        <f t="shared" si="48"/>
        <v>28</v>
      </c>
      <c r="I795" s="13">
        <f t="shared" si="49"/>
        <v>45306</v>
      </c>
      <c r="J795" s="13">
        <f t="shared" si="50"/>
        <v>45334</v>
      </c>
      <c r="K795" s="13" t="str">
        <f t="shared" si="51"/>
        <v/>
      </c>
    </row>
    <row r="796" spans="1:11" x14ac:dyDescent="0.3">
      <c r="A796" s="1" t="s">
        <v>574</v>
      </c>
      <c r="B796" s="9" t="s">
        <v>228</v>
      </c>
      <c r="C796" s="2">
        <v>0.72</v>
      </c>
      <c r="D796" s="1" t="s">
        <v>61</v>
      </c>
      <c r="E796" s="9" t="s">
        <v>372</v>
      </c>
      <c r="H796" s="1">
        <f t="shared" si="48"/>
        <v>87</v>
      </c>
      <c r="I796" s="13">
        <f t="shared" si="49"/>
        <v>45313</v>
      </c>
      <c r="J796" s="13">
        <f t="shared" si="50"/>
        <v>45400</v>
      </c>
      <c r="K796" s="13" t="str">
        <f t="shared" si="51"/>
        <v/>
      </c>
    </row>
    <row r="797" spans="1:11" x14ac:dyDescent="0.3">
      <c r="A797" s="1" t="s">
        <v>574</v>
      </c>
      <c r="B797" s="9" t="s">
        <v>566</v>
      </c>
      <c r="C797" s="2">
        <v>1</v>
      </c>
      <c r="D797" s="1" t="s">
        <v>61</v>
      </c>
      <c r="E797" s="9" t="s">
        <v>113</v>
      </c>
      <c r="H797" s="1">
        <f t="shared" si="48"/>
        <v>96</v>
      </c>
      <c r="I797" s="13">
        <f t="shared" si="49"/>
        <v>45324</v>
      </c>
      <c r="J797" s="13">
        <f t="shared" si="50"/>
        <v>45420</v>
      </c>
      <c r="K797" s="13" t="str">
        <f t="shared" si="51"/>
        <v/>
      </c>
    </row>
    <row r="798" spans="1:11" x14ac:dyDescent="0.3">
      <c r="A798" s="1" t="s">
        <v>574</v>
      </c>
      <c r="B798" s="9" t="s">
        <v>562</v>
      </c>
      <c r="C798" s="2">
        <v>30.021999999999998</v>
      </c>
      <c r="D798" s="1" t="s">
        <v>61</v>
      </c>
      <c r="E798" s="9" t="s">
        <v>140</v>
      </c>
      <c r="H798" s="1">
        <f t="shared" si="48"/>
        <v>99</v>
      </c>
      <c r="I798" s="13">
        <f t="shared" si="49"/>
        <v>45391</v>
      </c>
      <c r="J798" s="13">
        <f t="shared" si="50"/>
        <v>45490</v>
      </c>
      <c r="K798" s="13" t="str">
        <f t="shared" si="51"/>
        <v/>
      </c>
    </row>
    <row r="799" spans="1:11" x14ac:dyDescent="0.3">
      <c r="A799" s="1" t="s">
        <v>574</v>
      </c>
      <c r="B799" s="9" t="s">
        <v>340</v>
      </c>
      <c r="C799" s="2">
        <v>35.600940000000001</v>
      </c>
      <c r="D799" s="1" t="s">
        <v>61</v>
      </c>
      <c r="E799" s="9" t="s">
        <v>140</v>
      </c>
      <c r="H799" s="1">
        <f t="shared" si="48"/>
        <v>83</v>
      </c>
      <c r="I799" s="13">
        <f t="shared" si="49"/>
        <v>45407</v>
      </c>
      <c r="J799" s="13">
        <f t="shared" si="50"/>
        <v>45490</v>
      </c>
      <c r="K799" s="13" t="str">
        <f t="shared" si="51"/>
        <v/>
      </c>
    </row>
    <row r="800" spans="1:11" x14ac:dyDescent="0.3">
      <c r="A800" s="1" t="s">
        <v>574</v>
      </c>
      <c r="B800" s="9" t="s">
        <v>583</v>
      </c>
      <c r="C800" s="2">
        <v>123.6104</v>
      </c>
      <c r="D800" s="1" t="s">
        <v>61</v>
      </c>
      <c r="E800" s="9" t="s">
        <v>132</v>
      </c>
      <c r="H800" s="1">
        <f t="shared" si="48"/>
        <v>55</v>
      </c>
      <c r="I800" s="13">
        <f t="shared" si="49"/>
        <v>45471</v>
      </c>
      <c r="J800" s="13">
        <f t="shared" si="50"/>
        <v>45526</v>
      </c>
      <c r="K800" s="13" t="str">
        <f t="shared" si="51"/>
        <v/>
      </c>
    </row>
    <row r="801" spans="1:11" x14ac:dyDescent="0.3">
      <c r="A801" s="1" t="s">
        <v>574</v>
      </c>
      <c r="B801" s="9" t="s">
        <v>339</v>
      </c>
      <c r="C801" s="2">
        <v>109.12649999999999</v>
      </c>
      <c r="D801" s="1" t="s">
        <v>61</v>
      </c>
      <c r="E801" s="9" t="s">
        <v>128</v>
      </c>
      <c r="H801" s="1">
        <f t="shared" si="48"/>
        <v>42</v>
      </c>
      <c r="I801" s="13">
        <f t="shared" si="49"/>
        <v>45495</v>
      </c>
      <c r="J801" s="13">
        <f t="shared" si="50"/>
        <v>45537</v>
      </c>
      <c r="K801" s="13" t="str">
        <f t="shared" si="51"/>
        <v/>
      </c>
    </row>
    <row r="802" spans="1:11" x14ac:dyDescent="0.3">
      <c r="A802" s="1" t="s">
        <v>574</v>
      </c>
      <c r="B802" s="9" t="s">
        <v>303</v>
      </c>
      <c r="C802" s="2">
        <v>34.25</v>
      </c>
      <c r="D802" s="1" t="s">
        <v>61</v>
      </c>
      <c r="E802" s="9" t="s">
        <v>134</v>
      </c>
      <c r="H802" s="1">
        <f t="shared" si="48"/>
        <v>55</v>
      </c>
      <c r="I802" s="13">
        <f t="shared" si="49"/>
        <v>45513</v>
      </c>
      <c r="J802" s="13">
        <f t="shared" si="50"/>
        <v>45568</v>
      </c>
      <c r="K802" s="13" t="str">
        <f t="shared" si="51"/>
        <v/>
      </c>
    </row>
    <row r="803" spans="1:11" x14ac:dyDescent="0.3">
      <c r="A803" s="1" t="s">
        <v>574</v>
      </c>
      <c r="B803" s="9" t="s">
        <v>303</v>
      </c>
      <c r="C803" s="2">
        <v>33.020000000000003</v>
      </c>
      <c r="D803" s="1" t="s">
        <v>61</v>
      </c>
      <c r="E803" s="9" t="s">
        <v>134</v>
      </c>
      <c r="H803" s="1">
        <f t="shared" si="48"/>
        <v>55</v>
      </c>
      <c r="I803" s="13">
        <f t="shared" si="49"/>
        <v>45513</v>
      </c>
      <c r="J803" s="13">
        <f t="shared" si="50"/>
        <v>45568</v>
      </c>
      <c r="K803" s="13" t="str">
        <f t="shared" si="51"/>
        <v/>
      </c>
    </row>
    <row r="804" spans="1:11" x14ac:dyDescent="0.3">
      <c r="A804" s="1" t="s">
        <v>574</v>
      </c>
      <c r="B804" s="9" t="s">
        <v>303</v>
      </c>
      <c r="C804" s="2">
        <v>12.01</v>
      </c>
      <c r="D804" s="1" t="s">
        <v>61</v>
      </c>
      <c r="E804" s="9" t="s">
        <v>134</v>
      </c>
      <c r="H804" s="1">
        <f t="shared" si="48"/>
        <v>55</v>
      </c>
      <c r="I804" s="13">
        <f t="shared" si="49"/>
        <v>45513</v>
      </c>
      <c r="J804" s="13">
        <f t="shared" si="50"/>
        <v>45568</v>
      </c>
      <c r="K804" s="13" t="str">
        <f t="shared" si="51"/>
        <v/>
      </c>
    </row>
    <row r="805" spans="1:11" x14ac:dyDescent="0.3">
      <c r="A805" s="1" t="s">
        <v>574</v>
      </c>
      <c r="B805" s="9" t="s">
        <v>541</v>
      </c>
      <c r="C805" s="2">
        <v>22</v>
      </c>
      <c r="D805" s="1" t="s">
        <v>61</v>
      </c>
      <c r="E805" s="9" t="s">
        <v>175</v>
      </c>
      <c r="H805" s="1">
        <f t="shared" si="48"/>
        <v>89</v>
      </c>
      <c r="I805" s="13">
        <f t="shared" si="49"/>
        <v>45548</v>
      </c>
      <c r="J805" s="13">
        <f t="shared" si="50"/>
        <v>45637</v>
      </c>
      <c r="K805" s="13" t="str">
        <f t="shared" si="51"/>
        <v/>
      </c>
    </row>
    <row r="806" spans="1:11" x14ac:dyDescent="0.3">
      <c r="A806" s="1" t="s">
        <v>574</v>
      </c>
      <c r="B806" s="9" t="s">
        <v>236</v>
      </c>
      <c r="C806" s="2">
        <v>5.82</v>
      </c>
      <c r="D806" s="1" t="s">
        <v>61</v>
      </c>
      <c r="E806" s="9" t="s">
        <v>370</v>
      </c>
      <c r="H806" s="1">
        <f t="shared" si="48"/>
        <v>58</v>
      </c>
      <c r="I806" s="13">
        <f t="shared" si="49"/>
        <v>45559</v>
      </c>
      <c r="J806" s="13">
        <f t="shared" si="50"/>
        <v>45617</v>
      </c>
      <c r="K806" s="13" t="str">
        <f t="shared" si="51"/>
        <v/>
      </c>
    </row>
    <row r="807" spans="1:11" x14ac:dyDescent="0.3">
      <c r="A807" s="1" t="s">
        <v>574</v>
      </c>
      <c r="B807" s="9" t="s">
        <v>138</v>
      </c>
      <c r="C807" s="2">
        <v>1.66</v>
      </c>
      <c r="D807" s="1" t="s">
        <v>61</v>
      </c>
      <c r="E807" s="9" t="s">
        <v>330</v>
      </c>
      <c r="H807" s="1">
        <f t="shared" si="48"/>
        <v>56</v>
      </c>
      <c r="I807" s="13">
        <f t="shared" si="49"/>
        <v>45579</v>
      </c>
      <c r="J807" s="13">
        <f t="shared" si="50"/>
        <v>45635</v>
      </c>
      <c r="K807" s="13" t="str">
        <f t="shared" si="51"/>
        <v/>
      </c>
    </row>
    <row r="808" spans="1:11" x14ac:dyDescent="0.3">
      <c r="A808" s="1" t="s">
        <v>574</v>
      </c>
      <c r="B808" s="9" t="s">
        <v>138</v>
      </c>
      <c r="C808" s="2">
        <v>86.976699999999994</v>
      </c>
      <c r="D808" s="1" t="s">
        <v>61</v>
      </c>
      <c r="E808" s="9" t="s">
        <v>584</v>
      </c>
      <c r="H808" s="1">
        <f t="shared" si="48"/>
        <v>66</v>
      </c>
      <c r="I808" s="13">
        <f t="shared" si="49"/>
        <v>45579</v>
      </c>
      <c r="J808" s="13">
        <f t="shared" si="50"/>
        <v>45645</v>
      </c>
      <c r="K808" s="13" t="str">
        <f t="shared" si="51"/>
        <v/>
      </c>
    </row>
    <row r="809" spans="1:11" x14ac:dyDescent="0.3">
      <c r="A809" s="1" t="s">
        <v>574</v>
      </c>
      <c r="B809" s="9" t="s">
        <v>547</v>
      </c>
      <c r="C809" s="2">
        <v>92.94</v>
      </c>
      <c r="D809" s="1" t="s">
        <v>61</v>
      </c>
      <c r="E809" s="9" t="s">
        <v>584</v>
      </c>
      <c r="H809" s="1">
        <f t="shared" si="48"/>
        <v>55</v>
      </c>
      <c r="I809" s="13">
        <f t="shared" si="49"/>
        <v>45590</v>
      </c>
      <c r="J809" s="13">
        <f t="shared" si="50"/>
        <v>45645</v>
      </c>
      <c r="K809" s="13" t="str">
        <f t="shared" si="51"/>
        <v/>
      </c>
    </row>
    <row r="810" spans="1:11" x14ac:dyDescent="0.3">
      <c r="A810" s="1" t="s">
        <v>574</v>
      </c>
      <c r="B810" s="9" t="s">
        <v>152</v>
      </c>
      <c r="C810" s="2">
        <v>28.607299999999999</v>
      </c>
      <c r="D810" s="1" t="s">
        <v>61</v>
      </c>
      <c r="E810" s="9" t="s">
        <v>442</v>
      </c>
      <c r="H810" s="1">
        <f t="shared" si="48"/>
        <v>77</v>
      </c>
      <c r="I810" s="13">
        <f t="shared" si="49"/>
        <v>45614</v>
      </c>
      <c r="J810" s="13">
        <f t="shared" si="50"/>
        <v>45691</v>
      </c>
      <c r="K810" s="13" t="str">
        <f t="shared" si="51"/>
        <v/>
      </c>
    </row>
    <row r="811" spans="1:11" x14ac:dyDescent="0.3">
      <c r="A811" s="1" t="s">
        <v>574</v>
      </c>
      <c r="B811" s="9" t="s">
        <v>585</v>
      </c>
      <c r="C811" s="2">
        <v>8.3726000000000003</v>
      </c>
      <c r="D811" s="1" t="s">
        <v>61</v>
      </c>
      <c r="E811" s="9" t="s">
        <v>160</v>
      </c>
      <c r="H811" s="1">
        <f t="shared" si="48"/>
        <v>42</v>
      </c>
      <c r="I811" s="13">
        <f t="shared" si="49"/>
        <v>45643</v>
      </c>
      <c r="J811" s="13">
        <f t="shared" si="50"/>
        <v>45685</v>
      </c>
      <c r="K811" s="13" t="str">
        <f t="shared" si="51"/>
        <v/>
      </c>
    </row>
    <row r="812" spans="1:11" x14ac:dyDescent="0.3">
      <c r="A812" s="1" t="s">
        <v>574</v>
      </c>
      <c r="B812" s="9" t="s">
        <v>549</v>
      </c>
      <c r="C812" s="2">
        <v>98.355000000000004</v>
      </c>
      <c r="D812" s="1" t="s">
        <v>61</v>
      </c>
      <c r="E812" s="9" t="s">
        <v>217</v>
      </c>
      <c r="H812" s="1">
        <f t="shared" si="48"/>
        <v>119</v>
      </c>
      <c r="I812" s="13">
        <f t="shared" si="49"/>
        <v>45670</v>
      </c>
      <c r="J812" s="13">
        <f t="shared" si="50"/>
        <v>45789</v>
      </c>
      <c r="K812" s="13" t="str">
        <f t="shared" si="51"/>
        <v/>
      </c>
    </row>
    <row r="813" spans="1:11" x14ac:dyDescent="0.3">
      <c r="A813" s="1" t="s">
        <v>574</v>
      </c>
      <c r="B813" s="9" t="s">
        <v>437</v>
      </c>
      <c r="C813" s="2">
        <v>28.949200000000001</v>
      </c>
      <c r="D813" s="1" t="s">
        <v>61</v>
      </c>
      <c r="E813" s="9" t="s">
        <v>349</v>
      </c>
      <c r="H813" s="1">
        <f t="shared" si="48"/>
        <v>99</v>
      </c>
      <c r="I813" s="13">
        <f t="shared" si="49"/>
        <v>45678</v>
      </c>
      <c r="J813" s="13">
        <f t="shared" si="50"/>
        <v>45777</v>
      </c>
      <c r="K813" s="13" t="str">
        <f t="shared" si="51"/>
        <v/>
      </c>
    </row>
    <row r="814" spans="1:11" x14ac:dyDescent="0.3">
      <c r="A814" s="1" t="s">
        <v>574</v>
      </c>
      <c r="B814" s="9" t="s">
        <v>437</v>
      </c>
      <c r="C814" s="2">
        <v>48.632100000000001</v>
      </c>
      <c r="D814" s="1" t="s">
        <v>61</v>
      </c>
      <c r="E814" s="9" t="s">
        <v>177</v>
      </c>
      <c r="H814" s="1">
        <f t="shared" si="48"/>
        <v>55</v>
      </c>
      <c r="I814" s="13">
        <f t="shared" si="49"/>
        <v>45678</v>
      </c>
      <c r="J814" s="13">
        <f t="shared" si="50"/>
        <v>45733</v>
      </c>
      <c r="K814" s="13" t="str">
        <f t="shared" si="51"/>
        <v/>
      </c>
    </row>
    <row r="815" spans="1:11" x14ac:dyDescent="0.3">
      <c r="A815" s="1" t="s">
        <v>574</v>
      </c>
      <c r="B815" s="9" t="s">
        <v>586</v>
      </c>
      <c r="C815" s="2">
        <v>65.343500000000006</v>
      </c>
      <c r="D815" s="1" t="s">
        <v>61</v>
      </c>
      <c r="E815" s="9" t="s">
        <v>587</v>
      </c>
      <c r="H815" s="1">
        <f t="shared" si="48"/>
        <v>64</v>
      </c>
      <c r="I815" s="13">
        <f t="shared" si="49"/>
        <v>45684</v>
      </c>
      <c r="J815" s="13">
        <f t="shared" si="50"/>
        <v>45748</v>
      </c>
      <c r="K815" s="13" t="str">
        <f t="shared" si="51"/>
        <v/>
      </c>
    </row>
    <row r="816" spans="1:11" x14ac:dyDescent="0.3">
      <c r="A816" s="1" t="s">
        <v>574</v>
      </c>
      <c r="B816" s="9" t="s">
        <v>164</v>
      </c>
      <c r="C816" s="2">
        <v>5.0423999999999998</v>
      </c>
      <c r="D816" s="1" t="s">
        <v>61</v>
      </c>
      <c r="E816" s="9" t="s">
        <v>192</v>
      </c>
      <c r="H816" s="1">
        <f t="shared" si="48"/>
        <v>49</v>
      </c>
      <c r="I816" s="13">
        <f t="shared" si="49"/>
        <v>45698</v>
      </c>
      <c r="J816" s="13">
        <f t="shared" si="50"/>
        <v>45747</v>
      </c>
      <c r="K816" s="13" t="str">
        <f t="shared" si="51"/>
        <v/>
      </c>
    </row>
    <row r="817" spans="1:11" x14ac:dyDescent="0.3">
      <c r="A817" s="1" t="s">
        <v>574</v>
      </c>
      <c r="B817" s="9" t="s">
        <v>286</v>
      </c>
      <c r="C817" s="2">
        <v>106.48050000000001</v>
      </c>
      <c r="D817" s="1" t="s">
        <v>61</v>
      </c>
      <c r="E817" s="9" t="s">
        <v>217</v>
      </c>
      <c r="H817" s="1">
        <f t="shared" si="48"/>
        <v>77</v>
      </c>
      <c r="I817" s="13">
        <f t="shared" si="49"/>
        <v>45712</v>
      </c>
      <c r="J817" s="13">
        <f t="shared" si="50"/>
        <v>45789</v>
      </c>
      <c r="K817" s="13" t="str">
        <f t="shared" si="51"/>
        <v/>
      </c>
    </row>
    <row r="818" spans="1:11" x14ac:dyDescent="0.3">
      <c r="A818" s="1" t="s">
        <v>574</v>
      </c>
      <c r="B818" s="9" t="s">
        <v>390</v>
      </c>
      <c r="C818" s="2">
        <v>37.8964</v>
      </c>
      <c r="D818" s="1" t="s">
        <v>61</v>
      </c>
      <c r="E818" s="9" t="s">
        <v>272</v>
      </c>
      <c r="H818" s="1">
        <f t="shared" si="48"/>
        <v>73</v>
      </c>
      <c r="I818" s="13">
        <f t="shared" si="49"/>
        <v>45730</v>
      </c>
      <c r="J818" s="13">
        <f t="shared" si="50"/>
        <v>45803</v>
      </c>
      <c r="K818" s="13" t="str">
        <f t="shared" si="51"/>
        <v/>
      </c>
    </row>
    <row r="819" spans="1:11" x14ac:dyDescent="0.3">
      <c r="A819" s="1" t="s">
        <v>574</v>
      </c>
      <c r="B819" s="9" t="s">
        <v>390</v>
      </c>
      <c r="C819" s="2">
        <v>4.0952000000000002</v>
      </c>
      <c r="D819" s="1" t="s">
        <v>61</v>
      </c>
      <c r="E819" s="9" t="s">
        <v>272</v>
      </c>
      <c r="H819" s="1">
        <f t="shared" si="48"/>
        <v>73</v>
      </c>
      <c r="I819" s="13">
        <f t="shared" si="49"/>
        <v>45730</v>
      </c>
      <c r="J819" s="13">
        <f t="shared" si="50"/>
        <v>45803</v>
      </c>
      <c r="K819" s="13" t="str">
        <f t="shared" si="51"/>
        <v/>
      </c>
    </row>
    <row r="820" spans="1:11" x14ac:dyDescent="0.3">
      <c r="A820" s="1" t="s">
        <v>574</v>
      </c>
      <c r="B820" s="9" t="s">
        <v>286</v>
      </c>
      <c r="C820" s="2">
        <v>5.0457999999999998</v>
      </c>
      <c r="D820" s="1" t="s">
        <v>61</v>
      </c>
      <c r="E820" s="9" t="s">
        <v>286</v>
      </c>
      <c r="H820" s="1">
        <f t="shared" si="48"/>
        <v>0</v>
      </c>
      <c r="I820" s="13">
        <f t="shared" si="49"/>
        <v>45712</v>
      </c>
      <c r="J820" s="13">
        <f t="shared" si="50"/>
        <v>45712</v>
      </c>
      <c r="K820" s="13" t="str">
        <f t="shared" si="51"/>
        <v/>
      </c>
    </row>
    <row r="821" spans="1:11" x14ac:dyDescent="0.3">
      <c r="A821" s="1" t="s">
        <v>574</v>
      </c>
      <c r="B821" s="9" t="s">
        <v>345</v>
      </c>
      <c r="C821" s="2">
        <v>35.9636</v>
      </c>
      <c r="D821" s="1" t="s">
        <v>61</v>
      </c>
      <c r="E821" s="9" t="s">
        <v>217</v>
      </c>
      <c r="H821" s="1">
        <f t="shared" si="48"/>
        <v>73</v>
      </c>
      <c r="I821" s="13">
        <f t="shared" si="49"/>
        <v>45716</v>
      </c>
      <c r="J821" s="13">
        <f t="shared" si="50"/>
        <v>45789</v>
      </c>
      <c r="K821" s="13" t="str">
        <f t="shared" si="51"/>
        <v/>
      </c>
    </row>
    <row r="822" spans="1:11" x14ac:dyDescent="0.3">
      <c r="A822" s="1" t="s">
        <v>574</v>
      </c>
      <c r="B822" s="9" t="s">
        <v>266</v>
      </c>
      <c r="C822" s="2">
        <v>64.218699999999998</v>
      </c>
      <c r="D822" s="1" t="s">
        <v>61</v>
      </c>
      <c r="E822" s="9" t="s">
        <v>316</v>
      </c>
      <c r="H822" s="1">
        <f t="shared" si="48"/>
        <v>76</v>
      </c>
      <c r="I822" s="13">
        <f t="shared" si="49"/>
        <v>45755</v>
      </c>
      <c r="J822" s="13">
        <f t="shared" si="50"/>
        <v>45831</v>
      </c>
      <c r="K822" s="13" t="str">
        <f t="shared" si="51"/>
        <v/>
      </c>
    </row>
    <row r="823" spans="1:11" x14ac:dyDescent="0.3">
      <c r="A823" s="1" t="s">
        <v>574</v>
      </c>
      <c r="B823" s="9" t="s">
        <v>555</v>
      </c>
      <c r="C823" s="2">
        <v>10.455299999999999</v>
      </c>
      <c r="D823" s="1" t="s">
        <v>61</v>
      </c>
      <c r="E823" s="9" t="s">
        <v>316</v>
      </c>
      <c r="H823" s="1">
        <f t="shared" si="48"/>
        <v>75</v>
      </c>
      <c r="I823" s="13">
        <f t="shared" si="49"/>
        <v>45756</v>
      </c>
      <c r="J823" s="13">
        <f t="shared" si="50"/>
        <v>45831</v>
      </c>
      <c r="K823" s="13" t="str">
        <f t="shared" si="51"/>
        <v/>
      </c>
    </row>
    <row r="824" spans="1:11" x14ac:dyDescent="0.3">
      <c r="A824" s="1" t="s">
        <v>574</v>
      </c>
      <c r="B824" s="9" t="s">
        <v>555</v>
      </c>
      <c r="C824" s="2">
        <v>10.003299999999999</v>
      </c>
      <c r="D824" s="1" t="s">
        <v>61</v>
      </c>
      <c r="E824" s="9" t="s">
        <v>316</v>
      </c>
      <c r="H824" s="1">
        <f t="shared" si="48"/>
        <v>75</v>
      </c>
      <c r="I824" s="13">
        <f t="shared" si="49"/>
        <v>45756</v>
      </c>
      <c r="J824" s="13">
        <f t="shared" si="50"/>
        <v>45831</v>
      </c>
      <c r="K824" s="13" t="str">
        <f t="shared" si="51"/>
        <v/>
      </c>
    </row>
    <row r="825" spans="1:11" x14ac:dyDescent="0.3">
      <c r="A825" s="1" t="s">
        <v>574</v>
      </c>
      <c r="B825" s="9" t="s">
        <v>181</v>
      </c>
      <c r="C825" s="2">
        <v>140.15</v>
      </c>
      <c r="D825" s="1" t="s">
        <v>61</v>
      </c>
      <c r="E825" s="9" t="s">
        <v>265</v>
      </c>
      <c r="H825" s="1">
        <f t="shared" si="48"/>
        <v>119</v>
      </c>
      <c r="I825" s="13">
        <f t="shared" si="49"/>
        <v>45715</v>
      </c>
      <c r="J825" s="13">
        <f t="shared" si="50"/>
        <v>45834</v>
      </c>
      <c r="K825" s="13" t="str">
        <f t="shared" si="51"/>
        <v/>
      </c>
    </row>
    <row r="826" spans="1:11" x14ac:dyDescent="0.3">
      <c r="A826" s="1" t="s">
        <v>574</v>
      </c>
      <c r="B826" s="9" t="s">
        <v>266</v>
      </c>
      <c r="C826" s="2">
        <v>72.425700000000006</v>
      </c>
      <c r="D826" s="1" t="s">
        <v>61</v>
      </c>
      <c r="E826" s="9" t="s">
        <v>289</v>
      </c>
      <c r="H826" s="1">
        <f t="shared" si="48"/>
        <v>83</v>
      </c>
      <c r="I826" s="13">
        <f t="shared" si="49"/>
        <v>45755</v>
      </c>
      <c r="J826" s="13">
        <f t="shared" si="50"/>
        <v>45838</v>
      </c>
      <c r="K826" s="13" t="str">
        <f t="shared" si="51"/>
        <v/>
      </c>
    </row>
    <row r="827" spans="1:11" x14ac:dyDescent="0.3">
      <c r="A827" s="1" t="s">
        <v>574</v>
      </c>
      <c r="B827" s="9" t="s">
        <v>266</v>
      </c>
      <c r="C827" s="2">
        <v>52.7273</v>
      </c>
      <c r="D827" s="1" t="s">
        <v>61</v>
      </c>
      <c r="E827" s="9" t="s">
        <v>289</v>
      </c>
      <c r="H827" s="1">
        <f t="shared" si="48"/>
        <v>83</v>
      </c>
      <c r="I827" s="13">
        <f t="shared" si="49"/>
        <v>45755</v>
      </c>
      <c r="J827" s="13">
        <f t="shared" si="50"/>
        <v>45838</v>
      </c>
      <c r="K827" s="13" t="str">
        <f t="shared" si="51"/>
        <v/>
      </c>
    </row>
    <row r="828" spans="1:11" x14ac:dyDescent="0.3">
      <c r="A828" s="1" t="s">
        <v>574</v>
      </c>
      <c r="B828" s="9" t="s">
        <v>266</v>
      </c>
      <c r="C828" s="2">
        <v>23.374099999999999</v>
      </c>
      <c r="D828" s="1" t="s">
        <v>61</v>
      </c>
      <c r="E828" s="9" t="s">
        <v>289</v>
      </c>
      <c r="H828" s="1">
        <f t="shared" si="48"/>
        <v>83</v>
      </c>
      <c r="I828" s="13">
        <f t="shared" si="49"/>
        <v>45755</v>
      </c>
      <c r="J828" s="13">
        <f t="shared" si="50"/>
        <v>45838</v>
      </c>
      <c r="K828" s="13" t="str">
        <f t="shared" si="51"/>
        <v/>
      </c>
    </row>
    <row r="829" spans="1:11" x14ac:dyDescent="0.3">
      <c r="A829" s="1" t="s">
        <v>574</v>
      </c>
      <c r="B829" s="9" t="s">
        <v>555</v>
      </c>
      <c r="C829" s="2">
        <v>6.3691000000000004</v>
      </c>
      <c r="D829" s="1" t="s">
        <v>61</v>
      </c>
      <c r="E829" s="9" t="s">
        <v>289</v>
      </c>
      <c r="H829" s="1">
        <f t="shared" si="48"/>
        <v>82</v>
      </c>
      <c r="I829" s="13">
        <f t="shared" si="49"/>
        <v>45756</v>
      </c>
      <c r="J829" s="13">
        <f t="shared" si="50"/>
        <v>45838</v>
      </c>
      <c r="K829" s="13" t="str">
        <f t="shared" si="51"/>
        <v/>
      </c>
    </row>
    <row r="830" spans="1:11" x14ac:dyDescent="0.3">
      <c r="A830" s="1" t="s">
        <v>574</v>
      </c>
      <c r="B830" s="9" t="s">
        <v>555</v>
      </c>
      <c r="C830" s="2">
        <v>2.7492999999999999</v>
      </c>
      <c r="D830" s="1" t="s">
        <v>61</v>
      </c>
      <c r="E830" s="9" t="s">
        <v>289</v>
      </c>
      <c r="H830" s="1">
        <f t="shared" si="48"/>
        <v>82</v>
      </c>
      <c r="I830" s="13">
        <f t="shared" si="49"/>
        <v>45756</v>
      </c>
      <c r="J830" s="13">
        <f t="shared" si="50"/>
        <v>45838</v>
      </c>
      <c r="K830" s="13" t="str">
        <f t="shared" si="51"/>
        <v/>
      </c>
    </row>
    <row r="831" spans="1:11" x14ac:dyDescent="0.3">
      <c r="A831" s="1" t="s">
        <v>574</v>
      </c>
      <c r="B831" s="9" t="s">
        <v>555</v>
      </c>
      <c r="C831" s="2">
        <v>22.52</v>
      </c>
      <c r="D831" s="1" t="s">
        <v>61</v>
      </c>
      <c r="E831" s="9" t="s">
        <v>366</v>
      </c>
      <c r="H831" s="1">
        <f t="shared" si="48"/>
        <v>112</v>
      </c>
      <c r="I831" s="13">
        <f t="shared" si="49"/>
        <v>45756</v>
      </c>
      <c r="J831" s="13">
        <f t="shared" si="50"/>
        <v>45868</v>
      </c>
      <c r="K831" s="13" t="str">
        <f t="shared" si="51"/>
        <v/>
      </c>
    </row>
    <row r="832" spans="1:11" x14ac:dyDescent="0.3">
      <c r="A832" s="1" t="s">
        <v>574</v>
      </c>
      <c r="B832" s="9" t="s">
        <v>266</v>
      </c>
      <c r="C832" s="2">
        <v>3.79</v>
      </c>
      <c r="D832" s="1" t="s">
        <v>61</v>
      </c>
      <c r="E832" s="9" t="s">
        <v>366</v>
      </c>
      <c r="H832" s="1">
        <f t="shared" si="48"/>
        <v>113</v>
      </c>
      <c r="I832" s="13">
        <f t="shared" si="49"/>
        <v>45755</v>
      </c>
      <c r="J832" s="13">
        <f t="shared" si="50"/>
        <v>45868</v>
      </c>
      <c r="K832" s="13" t="str">
        <f t="shared" si="51"/>
        <v/>
      </c>
    </row>
    <row r="833" spans="1:11" x14ac:dyDescent="0.3">
      <c r="A833" s="1" t="s">
        <v>574</v>
      </c>
      <c r="B833" s="9" t="s">
        <v>555</v>
      </c>
      <c r="C833" s="2">
        <v>17.61</v>
      </c>
      <c r="D833" s="1" t="s">
        <v>61</v>
      </c>
      <c r="E833" s="9" t="s">
        <v>366</v>
      </c>
      <c r="H833" s="1">
        <f t="shared" si="48"/>
        <v>112</v>
      </c>
      <c r="I833" s="13">
        <f t="shared" si="49"/>
        <v>45756</v>
      </c>
      <c r="J833" s="13">
        <f t="shared" si="50"/>
        <v>45868</v>
      </c>
      <c r="K833" s="13" t="str">
        <f t="shared" si="51"/>
        <v/>
      </c>
    </row>
    <row r="834" spans="1:11" x14ac:dyDescent="0.3">
      <c r="A834" s="1" t="s">
        <v>574</v>
      </c>
      <c r="B834" s="9" t="s">
        <v>555</v>
      </c>
      <c r="C834" s="2">
        <v>5.9949000000000003</v>
      </c>
      <c r="D834" s="1" t="s">
        <v>61</v>
      </c>
      <c r="E834" s="9" t="s">
        <v>218</v>
      </c>
      <c r="H834" s="1">
        <f t="shared" ref="H834:H897" si="52">IF(AND(LEN(I834)&gt;0,LEN(J834)&gt;0),J834-I834,"")</f>
        <v>84</v>
      </c>
      <c r="I834" s="13">
        <f t="shared" ref="I834:I897" si="53">IF(B834="","",IF(ISNUMBER(B834),B834,DATE(VALUE(RIGHT(TRIM(B834),4)),VALUE(MID(TRIM(B834),4,2)),VALUE(LEFT(TRIM(B834),2)))))</f>
        <v>45756</v>
      </c>
      <c r="J834" s="13">
        <f t="shared" ref="J834:J897" si="54">IF(E834="","",IF(ISNUMBER(E834),E834,DATE(VALUE(RIGHT(TRIM(E834),4)),VALUE(MID(TRIM(E834),4,2)),VALUE(LEFT(TRIM(E834),2)))))</f>
        <v>45840</v>
      </c>
      <c r="K834" s="13" t="str">
        <f t="shared" ref="K834:K897" si="55">IF(F834="","",IF(ISNUMBER(F834),F834,DATE(VALUE(RIGHT(TRIM(F834),4)),VALUE(MID(TRIM(F834),4,2)),VALUE(LEFT(TRIM(F834),2)))))</f>
        <v/>
      </c>
    </row>
    <row r="835" spans="1:11" x14ac:dyDescent="0.3">
      <c r="A835" s="1" t="s">
        <v>574</v>
      </c>
      <c r="B835" s="9" t="s">
        <v>181</v>
      </c>
      <c r="C835" s="2">
        <v>8.0246999999999993</v>
      </c>
      <c r="D835" s="1" t="s">
        <v>243</v>
      </c>
      <c r="H835" s="1" t="str">
        <f t="shared" si="52"/>
        <v/>
      </c>
      <c r="I835" s="13">
        <f t="shared" si="53"/>
        <v>45715</v>
      </c>
      <c r="J835" s="13" t="str">
        <f t="shared" si="54"/>
        <v/>
      </c>
      <c r="K835" s="13" t="str">
        <f t="shared" si="55"/>
        <v/>
      </c>
    </row>
    <row r="836" spans="1:11" x14ac:dyDescent="0.3">
      <c r="A836" s="1" t="s">
        <v>574</v>
      </c>
      <c r="B836" s="9" t="s">
        <v>555</v>
      </c>
      <c r="C836" s="2">
        <v>11.017899999999999</v>
      </c>
      <c r="D836" s="1" t="s">
        <v>61</v>
      </c>
      <c r="E836" s="9" t="s">
        <v>208</v>
      </c>
      <c r="H836" s="1">
        <f t="shared" si="52"/>
        <v>86</v>
      </c>
      <c r="I836" s="13">
        <f t="shared" si="53"/>
        <v>45756</v>
      </c>
      <c r="J836" s="13">
        <f t="shared" si="54"/>
        <v>45842</v>
      </c>
      <c r="K836" s="13" t="str">
        <f t="shared" si="55"/>
        <v/>
      </c>
    </row>
    <row r="837" spans="1:11" x14ac:dyDescent="0.3">
      <c r="A837" s="1" t="s">
        <v>574</v>
      </c>
      <c r="B837" s="9" t="s">
        <v>286</v>
      </c>
      <c r="C837" s="2">
        <v>25.464700000000001</v>
      </c>
      <c r="D837" s="1" t="s">
        <v>61</v>
      </c>
      <c r="E837" s="9" t="s">
        <v>209</v>
      </c>
      <c r="H837" s="1">
        <f t="shared" si="52"/>
        <v>134</v>
      </c>
      <c r="I837" s="13">
        <f t="shared" si="53"/>
        <v>45712</v>
      </c>
      <c r="J837" s="13">
        <f t="shared" si="54"/>
        <v>45846</v>
      </c>
      <c r="K837" s="13" t="str">
        <f t="shared" si="55"/>
        <v/>
      </c>
    </row>
    <row r="838" spans="1:11" x14ac:dyDescent="0.3">
      <c r="A838" s="1" t="s">
        <v>574</v>
      </c>
      <c r="B838" s="9" t="s">
        <v>286</v>
      </c>
      <c r="C838" s="2">
        <v>3.7118000000000002</v>
      </c>
      <c r="D838" s="1" t="s">
        <v>61</v>
      </c>
      <c r="E838" s="9" t="s">
        <v>271</v>
      </c>
      <c r="H838" s="1">
        <f t="shared" si="52"/>
        <v>140</v>
      </c>
      <c r="I838" s="13">
        <f t="shared" si="53"/>
        <v>45712</v>
      </c>
      <c r="J838" s="13">
        <f t="shared" si="54"/>
        <v>45852</v>
      </c>
      <c r="K838" s="13" t="str">
        <f t="shared" si="55"/>
        <v/>
      </c>
    </row>
    <row r="839" spans="1:11" x14ac:dyDescent="0.3">
      <c r="A839" s="1" t="s">
        <v>574</v>
      </c>
      <c r="B839" s="9" t="s">
        <v>353</v>
      </c>
      <c r="C839" s="2">
        <v>119.8571</v>
      </c>
      <c r="D839" s="1" t="s">
        <v>61</v>
      </c>
      <c r="E839" s="9" t="s">
        <v>506</v>
      </c>
      <c r="H839" s="1">
        <f t="shared" si="52"/>
        <v>67</v>
      </c>
      <c r="I839" s="13">
        <f t="shared" si="53"/>
        <v>45800</v>
      </c>
      <c r="J839" s="13">
        <f t="shared" si="54"/>
        <v>45867</v>
      </c>
      <c r="K839" s="13" t="str">
        <f t="shared" si="55"/>
        <v/>
      </c>
    </row>
    <row r="840" spans="1:11" x14ac:dyDescent="0.3">
      <c r="A840" s="1" t="s">
        <v>574</v>
      </c>
      <c r="B840" s="9" t="s">
        <v>199</v>
      </c>
      <c r="C840" s="2">
        <v>111.9344</v>
      </c>
      <c r="D840" s="1" t="s">
        <v>61</v>
      </c>
      <c r="E840" s="9" t="s">
        <v>506</v>
      </c>
      <c r="H840" s="1">
        <f t="shared" si="52"/>
        <v>39</v>
      </c>
      <c r="I840" s="13">
        <f t="shared" si="53"/>
        <v>45828</v>
      </c>
      <c r="J840" s="13">
        <f t="shared" si="54"/>
        <v>45867</v>
      </c>
      <c r="K840" s="13" t="str">
        <f t="shared" si="55"/>
        <v/>
      </c>
    </row>
    <row r="841" spans="1:11" x14ac:dyDescent="0.3">
      <c r="A841" s="1" t="s">
        <v>574</v>
      </c>
      <c r="B841" s="9" t="s">
        <v>395</v>
      </c>
      <c r="C841" s="2">
        <v>10.722</v>
      </c>
      <c r="D841" s="1" t="s">
        <v>61</v>
      </c>
      <c r="E841" s="9" t="s">
        <v>38</v>
      </c>
      <c r="H841" s="1">
        <f t="shared" si="52"/>
        <v>33</v>
      </c>
      <c r="I841" s="13">
        <f t="shared" si="53"/>
        <v>45847</v>
      </c>
      <c r="J841" s="13">
        <f t="shared" si="54"/>
        <v>45880</v>
      </c>
      <c r="K841" s="13" t="str">
        <f t="shared" si="55"/>
        <v/>
      </c>
    </row>
    <row r="842" spans="1:11" x14ac:dyDescent="0.3">
      <c r="A842" s="1" t="s">
        <v>574</v>
      </c>
      <c r="B842" s="9" t="s">
        <v>588</v>
      </c>
      <c r="C842" s="1">
        <v>3</v>
      </c>
      <c r="D842" s="1" t="s">
        <v>61</v>
      </c>
      <c r="E842" s="9" t="s">
        <v>41</v>
      </c>
      <c r="H842" s="1">
        <f t="shared" si="52"/>
        <v>26</v>
      </c>
      <c r="I842" s="13">
        <f t="shared" si="53"/>
        <v>45855</v>
      </c>
      <c r="J842" s="13">
        <f t="shared" si="54"/>
        <v>45881</v>
      </c>
      <c r="K842" s="13" t="str">
        <f t="shared" si="55"/>
        <v/>
      </c>
    </row>
    <row r="843" spans="1:11" x14ac:dyDescent="0.3">
      <c r="A843" s="1" t="s">
        <v>574</v>
      </c>
      <c r="B843" s="9" t="s">
        <v>347</v>
      </c>
      <c r="C843" s="2">
        <v>2.4300000000000002</v>
      </c>
      <c r="D843" s="1" t="s">
        <v>61</v>
      </c>
      <c r="E843" s="9" t="s">
        <v>41</v>
      </c>
      <c r="H843" s="1">
        <f t="shared" si="52"/>
        <v>84</v>
      </c>
      <c r="I843" s="13">
        <f t="shared" si="53"/>
        <v>45797</v>
      </c>
      <c r="J843" s="13">
        <f t="shared" si="54"/>
        <v>45881</v>
      </c>
      <c r="K843" s="13" t="str">
        <f t="shared" si="55"/>
        <v/>
      </c>
    </row>
    <row r="844" spans="1:11" x14ac:dyDescent="0.3">
      <c r="A844" s="1" t="s">
        <v>574</v>
      </c>
      <c r="B844" s="9" t="s">
        <v>350</v>
      </c>
      <c r="C844" s="2">
        <v>117.17319999999999</v>
      </c>
      <c r="D844" s="1" t="s">
        <v>243</v>
      </c>
      <c r="H844" s="1" t="str">
        <f t="shared" si="52"/>
        <v/>
      </c>
      <c r="I844" s="13">
        <f t="shared" si="53"/>
        <v>45869</v>
      </c>
      <c r="J844" s="13" t="str">
        <f t="shared" si="54"/>
        <v/>
      </c>
      <c r="K844" s="13" t="str">
        <f t="shared" si="55"/>
        <v/>
      </c>
    </row>
    <row r="845" spans="1:11" x14ac:dyDescent="0.3">
      <c r="A845" s="1" t="s">
        <v>574</v>
      </c>
      <c r="B845" s="9" t="s">
        <v>200</v>
      </c>
      <c r="C845" s="2">
        <v>36.267400000000002</v>
      </c>
      <c r="D845" s="1" t="s">
        <v>243</v>
      </c>
      <c r="H845" s="1" t="str">
        <f t="shared" si="52"/>
        <v/>
      </c>
      <c r="I845" s="13">
        <f t="shared" si="53"/>
        <v>45832</v>
      </c>
      <c r="J845" s="13" t="str">
        <f t="shared" si="54"/>
        <v/>
      </c>
      <c r="K845" s="13" t="str">
        <f t="shared" si="55"/>
        <v/>
      </c>
    </row>
    <row r="846" spans="1:11" x14ac:dyDescent="0.3">
      <c r="A846" s="1" t="s">
        <v>574</v>
      </c>
      <c r="B846" s="9" t="s">
        <v>200</v>
      </c>
      <c r="C846" s="2">
        <v>5.4469000000000003</v>
      </c>
      <c r="D846" s="1" t="s">
        <v>243</v>
      </c>
      <c r="H846" s="1" t="str">
        <f t="shared" si="52"/>
        <v/>
      </c>
      <c r="I846" s="13">
        <f t="shared" si="53"/>
        <v>45832</v>
      </c>
      <c r="J846" s="13" t="str">
        <f t="shared" si="54"/>
        <v/>
      </c>
      <c r="K846" s="13" t="str">
        <f t="shared" si="55"/>
        <v/>
      </c>
    </row>
    <row r="847" spans="1:11" x14ac:dyDescent="0.3">
      <c r="A847" s="1" t="s">
        <v>574</v>
      </c>
      <c r="B847" s="9" t="s">
        <v>200</v>
      </c>
      <c r="C847" s="2">
        <v>2.9108000000000001</v>
      </c>
      <c r="D847" s="1" t="s">
        <v>243</v>
      </c>
      <c r="H847" s="1" t="str">
        <f t="shared" si="52"/>
        <v/>
      </c>
      <c r="I847" s="13">
        <f t="shared" si="53"/>
        <v>45832</v>
      </c>
      <c r="J847" s="13" t="str">
        <f t="shared" si="54"/>
        <v/>
      </c>
      <c r="K847" s="13" t="str">
        <f t="shared" si="55"/>
        <v/>
      </c>
    </row>
    <row r="848" spans="1:11" x14ac:dyDescent="0.3">
      <c r="A848" s="1" t="s">
        <v>574</v>
      </c>
      <c r="B848" s="9" t="s">
        <v>38</v>
      </c>
      <c r="C848" s="1">
        <v>1</v>
      </c>
      <c r="D848" s="1" t="s">
        <v>243</v>
      </c>
      <c r="H848" s="1" t="str">
        <f t="shared" si="52"/>
        <v/>
      </c>
      <c r="I848" s="13">
        <f t="shared" si="53"/>
        <v>45880</v>
      </c>
      <c r="J848" s="13" t="str">
        <f t="shared" si="54"/>
        <v/>
      </c>
      <c r="K848" s="13" t="str">
        <f t="shared" si="55"/>
        <v/>
      </c>
    </row>
    <row r="849" spans="1:11" x14ac:dyDescent="0.3">
      <c r="A849" s="1" t="s">
        <v>574</v>
      </c>
      <c r="B849" s="9" t="s">
        <v>182</v>
      </c>
      <c r="C849" s="2">
        <v>7.74</v>
      </c>
      <c r="D849" s="1" t="s">
        <v>243</v>
      </c>
      <c r="H849" s="1" t="str">
        <f t="shared" si="52"/>
        <v/>
      </c>
      <c r="I849" s="13">
        <f t="shared" si="53"/>
        <v>45782</v>
      </c>
      <c r="J849" s="13" t="str">
        <f t="shared" si="54"/>
        <v/>
      </c>
      <c r="K849" s="13" t="str">
        <f t="shared" si="55"/>
        <v/>
      </c>
    </row>
    <row r="850" spans="1:11" x14ac:dyDescent="0.3">
      <c r="A850" s="1" t="s">
        <v>574</v>
      </c>
      <c r="B850" s="9" t="s">
        <v>272</v>
      </c>
      <c r="C850" s="2">
        <v>9.19</v>
      </c>
      <c r="D850" s="1" t="s">
        <v>243</v>
      </c>
      <c r="H850" s="1" t="str">
        <f t="shared" si="52"/>
        <v/>
      </c>
      <c r="I850" s="13">
        <f t="shared" si="53"/>
        <v>45803</v>
      </c>
      <c r="J850" s="13" t="str">
        <f t="shared" si="54"/>
        <v/>
      </c>
      <c r="K850" s="13" t="str">
        <f t="shared" si="55"/>
        <v/>
      </c>
    </row>
    <row r="851" spans="1:11" x14ac:dyDescent="0.3">
      <c r="A851" s="1" t="s">
        <v>574</v>
      </c>
      <c r="B851" s="9" t="s">
        <v>290</v>
      </c>
      <c r="C851" s="2">
        <v>23.28</v>
      </c>
      <c r="D851" s="1" t="s">
        <v>243</v>
      </c>
      <c r="H851" s="1" t="str">
        <f t="shared" si="52"/>
        <v/>
      </c>
      <c r="I851" s="13">
        <f t="shared" si="53"/>
        <v>45826</v>
      </c>
      <c r="J851" s="13" t="str">
        <f t="shared" si="54"/>
        <v/>
      </c>
      <c r="K851" s="13" t="str">
        <f t="shared" si="55"/>
        <v/>
      </c>
    </row>
    <row r="852" spans="1:11" x14ac:dyDescent="0.3">
      <c r="A852" s="1" t="s">
        <v>574</v>
      </c>
      <c r="B852" s="9" t="s">
        <v>290</v>
      </c>
      <c r="C852" s="2">
        <v>4.2073999999999998</v>
      </c>
      <c r="D852" s="1" t="s">
        <v>243</v>
      </c>
      <c r="H852" s="1" t="str">
        <f t="shared" si="52"/>
        <v/>
      </c>
      <c r="I852" s="13">
        <f t="shared" si="53"/>
        <v>45826</v>
      </c>
      <c r="J852" s="13" t="str">
        <f t="shared" si="54"/>
        <v/>
      </c>
      <c r="K852" s="13" t="str">
        <f t="shared" si="55"/>
        <v/>
      </c>
    </row>
    <row r="853" spans="1:11" x14ac:dyDescent="0.3">
      <c r="A853" s="1" t="s">
        <v>574</v>
      </c>
      <c r="B853" s="9" t="s">
        <v>203</v>
      </c>
      <c r="C853" s="2">
        <v>12.299200000000001</v>
      </c>
      <c r="D853" s="1" t="s">
        <v>243</v>
      </c>
      <c r="H853" s="1" t="str">
        <f t="shared" si="52"/>
        <v/>
      </c>
      <c r="I853" s="13">
        <f t="shared" si="53"/>
        <v>45833</v>
      </c>
      <c r="J853" s="13" t="str">
        <f t="shared" si="54"/>
        <v/>
      </c>
      <c r="K853" s="13" t="str">
        <f t="shared" si="55"/>
        <v/>
      </c>
    </row>
    <row r="854" spans="1:11" x14ac:dyDescent="0.3">
      <c r="A854" s="1" t="s">
        <v>574</v>
      </c>
      <c r="B854" s="9" t="s">
        <v>366</v>
      </c>
      <c r="C854" s="2">
        <v>6.67</v>
      </c>
      <c r="D854" s="1" t="s">
        <v>243</v>
      </c>
      <c r="H854" s="1" t="str">
        <f t="shared" si="52"/>
        <v/>
      </c>
      <c r="I854" s="13">
        <f t="shared" si="53"/>
        <v>45868</v>
      </c>
      <c r="J854" s="13" t="str">
        <f t="shared" si="54"/>
        <v/>
      </c>
      <c r="K854" s="13" t="str">
        <f t="shared" si="55"/>
        <v/>
      </c>
    </row>
    <row r="855" spans="1:11" x14ac:dyDescent="0.3">
      <c r="A855" s="1" t="s">
        <v>574</v>
      </c>
      <c r="B855" s="9" t="s">
        <v>556</v>
      </c>
      <c r="C855" s="2">
        <v>1.0900000000000001</v>
      </c>
      <c r="D855" s="1" t="s">
        <v>243</v>
      </c>
      <c r="H855" s="1" t="str">
        <f t="shared" si="52"/>
        <v/>
      </c>
      <c r="I855" s="13">
        <f t="shared" si="53"/>
        <v>45853</v>
      </c>
      <c r="J855" s="13" t="str">
        <f t="shared" si="54"/>
        <v/>
      </c>
      <c r="K855" s="13" t="str">
        <f t="shared" si="55"/>
        <v/>
      </c>
    </row>
    <row r="856" spans="1:11" x14ac:dyDescent="0.3">
      <c r="A856" s="1" t="s">
        <v>574</v>
      </c>
      <c r="B856" s="9" t="s">
        <v>453</v>
      </c>
      <c r="C856" s="2">
        <v>156.57</v>
      </c>
      <c r="D856" s="1" t="s">
        <v>243</v>
      </c>
      <c r="H856" s="1" t="str">
        <f t="shared" si="52"/>
        <v/>
      </c>
      <c r="I856" s="13">
        <f t="shared" si="53"/>
        <v>45776</v>
      </c>
      <c r="J856" s="13" t="str">
        <f t="shared" si="54"/>
        <v/>
      </c>
      <c r="K856" s="13" t="str">
        <f t="shared" si="55"/>
        <v/>
      </c>
    </row>
    <row r="857" spans="1:11" x14ac:dyDescent="0.3">
      <c r="A857" s="1" t="s">
        <v>589</v>
      </c>
      <c r="B857" s="9" t="s">
        <v>100</v>
      </c>
      <c r="C857" s="2">
        <v>1.9</v>
      </c>
      <c r="D857" s="1" t="s">
        <v>61</v>
      </c>
      <c r="E857" s="9" t="s">
        <v>590</v>
      </c>
      <c r="H857" s="1">
        <f t="shared" si="52"/>
        <v>80</v>
      </c>
      <c r="I857" s="13">
        <f t="shared" si="53"/>
        <v>45264</v>
      </c>
      <c r="J857" s="13">
        <f t="shared" si="54"/>
        <v>45344</v>
      </c>
      <c r="K857" s="13" t="str">
        <f t="shared" si="55"/>
        <v/>
      </c>
    </row>
    <row r="858" spans="1:11" x14ac:dyDescent="0.3">
      <c r="A858" s="1" t="s">
        <v>589</v>
      </c>
      <c r="B858" s="9" t="s">
        <v>591</v>
      </c>
      <c r="C858" s="2">
        <v>154.9144</v>
      </c>
      <c r="D858" s="1" t="s">
        <v>61</v>
      </c>
      <c r="E858" s="9" t="s">
        <v>484</v>
      </c>
      <c r="H858" s="1">
        <f t="shared" si="52"/>
        <v>71</v>
      </c>
      <c r="I858" s="13">
        <f t="shared" si="53"/>
        <v>45278</v>
      </c>
      <c r="J858" s="13">
        <f t="shared" si="54"/>
        <v>45349</v>
      </c>
      <c r="K858" s="13" t="str">
        <f t="shared" si="55"/>
        <v/>
      </c>
    </row>
    <row r="859" spans="1:11" x14ac:dyDescent="0.3">
      <c r="A859" s="1" t="s">
        <v>589</v>
      </c>
      <c r="B859" s="9" t="s">
        <v>256</v>
      </c>
      <c r="C859" s="2">
        <v>55.179600000000001</v>
      </c>
      <c r="D859" s="1" t="s">
        <v>61</v>
      </c>
      <c r="E859" s="9" t="s">
        <v>580</v>
      </c>
      <c r="H859" s="1">
        <f t="shared" si="52"/>
        <v>127</v>
      </c>
      <c r="I859" s="13">
        <f t="shared" si="53"/>
        <v>45117</v>
      </c>
      <c r="J859" s="13">
        <f t="shared" si="54"/>
        <v>45244</v>
      </c>
      <c r="K859" s="13" t="str">
        <f t="shared" si="55"/>
        <v/>
      </c>
    </row>
    <row r="860" spans="1:11" x14ac:dyDescent="0.3">
      <c r="A860" s="1" t="s">
        <v>589</v>
      </c>
      <c r="B860" s="9" t="s">
        <v>239</v>
      </c>
      <c r="C860" s="2">
        <v>3.79</v>
      </c>
      <c r="D860" s="1" t="s">
        <v>243</v>
      </c>
      <c r="H860" s="1" t="str">
        <f t="shared" si="52"/>
        <v/>
      </c>
      <c r="I860" s="13">
        <f t="shared" si="53"/>
        <v>45649</v>
      </c>
      <c r="J860" s="13" t="str">
        <f t="shared" si="54"/>
        <v/>
      </c>
      <c r="K860" s="13" t="str">
        <f t="shared" si="55"/>
        <v/>
      </c>
    </row>
    <row r="861" spans="1:11" x14ac:dyDescent="0.3">
      <c r="A861" s="1" t="s">
        <v>589</v>
      </c>
      <c r="B861" s="9" t="s">
        <v>344</v>
      </c>
      <c r="C861" s="2">
        <v>67.5548</v>
      </c>
      <c r="D861" s="1" t="s">
        <v>61</v>
      </c>
      <c r="E861" s="9" t="s">
        <v>496</v>
      </c>
      <c r="H861" s="1">
        <f t="shared" si="52"/>
        <v>44</v>
      </c>
      <c r="I861" s="13">
        <f t="shared" si="53"/>
        <v>45602</v>
      </c>
      <c r="J861" s="13">
        <f t="shared" si="54"/>
        <v>45646</v>
      </c>
      <c r="K861" s="13" t="str">
        <f t="shared" si="55"/>
        <v/>
      </c>
    </row>
    <row r="862" spans="1:11" x14ac:dyDescent="0.3">
      <c r="A862" s="1" t="s">
        <v>589</v>
      </c>
      <c r="B862" s="9" t="s">
        <v>432</v>
      </c>
      <c r="C862" s="2">
        <v>6.92</v>
      </c>
      <c r="D862" s="1" t="s">
        <v>61</v>
      </c>
      <c r="E862" s="9" t="s">
        <v>592</v>
      </c>
      <c r="H862" s="1">
        <f t="shared" si="52"/>
        <v>86</v>
      </c>
      <c r="I862" s="13">
        <f t="shared" si="53"/>
        <v>45580</v>
      </c>
      <c r="J862" s="13">
        <f t="shared" si="54"/>
        <v>45666</v>
      </c>
      <c r="K862" s="13" t="str">
        <f t="shared" si="55"/>
        <v/>
      </c>
    </row>
    <row r="863" spans="1:11" x14ac:dyDescent="0.3">
      <c r="A863" s="1" t="s">
        <v>589</v>
      </c>
      <c r="B863" s="9" t="s">
        <v>231</v>
      </c>
      <c r="C863" s="2">
        <v>3.82</v>
      </c>
      <c r="D863" s="1" t="s">
        <v>61</v>
      </c>
      <c r="E863" s="9" t="s">
        <v>140</v>
      </c>
      <c r="H863" s="1">
        <f t="shared" si="52"/>
        <v>107</v>
      </c>
      <c r="I863" s="13">
        <f t="shared" si="53"/>
        <v>45383</v>
      </c>
      <c r="J863" s="13">
        <f t="shared" si="54"/>
        <v>45490</v>
      </c>
      <c r="K863" s="13" t="str">
        <f t="shared" si="55"/>
        <v/>
      </c>
    </row>
    <row r="864" spans="1:11" x14ac:dyDescent="0.3">
      <c r="A864" s="1" t="s">
        <v>589</v>
      </c>
      <c r="B864" s="9" t="s">
        <v>593</v>
      </c>
      <c r="C864" s="2">
        <v>2</v>
      </c>
      <c r="D864" s="1" t="s">
        <v>61</v>
      </c>
      <c r="E864" s="9" t="s">
        <v>594</v>
      </c>
      <c r="H864" s="1">
        <f t="shared" si="52"/>
        <v>85</v>
      </c>
      <c r="I864" s="13">
        <f t="shared" si="53"/>
        <v>45343</v>
      </c>
      <c r="J864" s="13">
        <f t="shared" si="54"/>
        <v>45428</v>
      </c>
      <c r="K864" s="13" t="str">
        <f t="shared" si="55"/>
        <v/>
      </c>
    </row>
    <row r="865" spans="1:11" x14ac:dyDescent="0.3">
      <c r="A865" s="1" t="s">
        <v>589</v>
      </c>
      <c r="B865" s="9" t="s">
        <v>552</v>
      </c>
      <c r="C865" s="2">
        <v>9.93</v>
      </c>
      <c r="D865" s="1" t="s">
        <v>61</v>
      </c>
      <c r="E865" s="9" t="s">
        <v>347</v>
      </c>
      <c r="H865" s="1">
        <f t="shared" si="52"/>
        <v>109</v>
      </c>
      <c r="I865" s="13">
        <f t="shared" si="53"/>
        <v>45688</v>
      </c>
      <c r="J865" s="13">
        <f t="shared" si="54"/>
        <v>45797</v>
      </c>
      <c r="K865" s="13" t="str">
        <f t="shared" si="55"/>
        <v/>
      </c>
    </row>
    <row r="866" spans="1:11" x14ac:dyDescent="0.3">
      <c r="A866" s="1" t="s">
        <v>589</v>
      </c>
      <c r="B866" s="9" t="s">
        <v>258</v>
      </c>
      <c r="C866" s="2">
        <v>556.69000000000005</v>
      </c>
      <c r="D866" s="1" t="s">
        <v>61</v>
      </c>
      <c r="E866" s="9" t="s">
        <v>214</v>
      </c>
      <c r="H866" s="1">
        <f t="shared" si="52"/>
        <v>150</v>
      </c>
      <c r="I866" s="13">
        <f t="shared" si="53"/>
        <v>45713</v>
      </c>
      <c r="J866" s="13">
        <f t="shared" si="54"/>
        <v>45863</v>
      </c>
      <c r="K866" s="13" t="str">
        <f t="shared" si="55"/>
        <v/>
      </c>
    </row>
    <row r="867" spans="1:11" x14ac:dyDescent="0.3">
      <c r="A867" s="1" t="s">
        <v>589</v>
      </c>
      <c r="B867" s="9" t="s">
        <v>176</v>
      </c>
      <c r="C867" s="2">
        <v>49.4861</v>
      </c>
      <c r="D867" s="1" t="s">
        <v>61</v>
      </c>
      <c r="E867" s="9" t="s">
        <v>198</v>
      </c>
      <c r="H867" s="1">
        <f t="shared" si="52"/>
        <v>92</v>
      </c>
      <c r="I867" s="13">
        <f t="shared" si="53"/>
        <v>45700</v>
      </c>
      <c r="J867" s="13">
        <f t="shared" si="54"/>
        <v>45792</v>
      </c>
      <c r="K867" s="13" t="str">
        <f t="shared" si="55"/>
        <v/>
      </c>
    </row>
    <row r="868" spans="1:11" x14ac:dyDescent="0.3">
      <c r="A868" s="1" t="s">
        <v>589</v>
      </c>
      <c r="B868" s="9" t="s">
        <v>369</v>
      </c>
      <c r="C868" s="2">
        <v>4.25</v>
      </c>
      <c r="D868" s="1" t="s">
        <v>61</v>
      </c>
      <c r="E868" s="9" t="s">
        <v>324</v>
      </c>
      <c r="H868" s="1">
        <f t="shared" si="52"/>
        <v>84</v>
      </c>
      <c r="I868" s="13">
        <f t="shared" si="53"/>
        <v>45736</v>
      </c>
      <c r="J868" s="13">
        <f t="shared" si="54"/>
        <v>45820</v>
      </c>
      <c r="K868" s="13" t="str">
        <f t="shared" si="55"/>
        <v/>
      </c>
    </row>
    <row r="869" spans="1:11" x14ac:dyDescent="0.3">
      <c r="A869" s="1" t="s">
        <v>589</v>
      </c>
      <c r="B869" s="9" t="s">
        <v>195</v>
      </c>
      <c r="C869" s="2">
        <v>4.1210000000000004</v>
      </c>
      <c r="D869" s="1" t="s">
        <v>243</v>
      </c>
      <c r="H869" s="1" t="str">
        <f t="shared" si="52"/>
        <v/>
      </c>
      <c r="I869" s="13">
        <f t="shared" si="53"/>
        <v>45785</v>
      </c>
      <c r="J869" s="13" t="str">
        <f t="shared" si="54"/>
        <v/>
      </c>
      <c r="K869" s="13" t="str">
        <f t="shared" si="55"/>
        <v/>
      </c>
    </row>
    <row r="870" spans="1:11" x14ac:dyDescent="0.3">
      <c r="A870" s="1" t="s">
        <v>589</v>
      </c>
      <c r="B870" s="9" t="s">
        <v>269</v>
      </c>
      <c r="C870" s="2">
        <v>11.82</v>
      </c>
      <c r="D870" s="1" t="s">
        <v>61</v>
      </c>
      <c r="E870" s="9" t="s">
        <v>39</v>
      </c>
      <c r="H870" s="1">
        <f t="shared" si="52"/>
        <v>86</v>
      </c>
      <c r="I870" s="13">
        <f t="shared" si="53"/>
        <v>45791</v>
      </c>
      <c r="J870" s="13">
        <f t="shared" si="54"/>
        <v>45877</v>
      </c>
      <c r="K870" s="13" t="str">
        <f t="shared" si="55"/>
        <v/>
      </c>
    </row>
    <row r="871" spans="1:11" x14ac:dyDescent="0.3">
      <c r="A871" s="1" t="s">
        <v>589</v>
      </c>
      <c r="B871" s="9" t="s">
        <v>269</v>
      </c>
      <c r="C871" s="2">
        <v>50</v>
      </c>
      <c r="D871" s="1" t="s">
        <v>61</v>
      </c>
      <c r="E871" s="9" t="s">
        <v>40</v>
      </c>
      <c r="H871" s="1">
        <f t="shared" si="52"/>
        <v>83</v>
      </c>
      <c r="I871" s="13">
        <f t="shared" si="53"/>
        <v>45791</v>
      </c>
      <c r="J871" s="13">
        <f t="shared" si="54"/>
        <v>45874</v>
      </c>
      <c r="K871" s="13" t="str">
        <f t="shared" si="55"/>
        <v/>
      </c>
    </row>
    <row r="872" spans="1:11" x14ac:dyDescent="0.3">
      <c r="A872" s="1" t="s">
        <v>589</v>
      </c>
      <c r="B872" s="9" t="s">
        <v>310</v>
      </c>
      <c r="C872" s="2">
        <v>1.69</v>
      </c>
      <c r="D872" s="1" t="s">
        <v>243</v>
      </c>
      <c r="H872" s="1" t="str">
        <f t="shared" si="52"/>
        <v/>
      </c>
      <c r="I872" s="13">
        <f t="shared" si="53"/>
        <v>45762</v>
      </c>
      <c r="J872" s="13" t="str">
        <f t="shared" si="54"/>
        <v/>
      </c>
      <c r="K872" s="13" t="str">
        <f t="shared" si="55"/>
        <v/>
      </c>
    </row>
    <row r="873" spans="1:11" x14ac:dyDescent="0.3">
      <c r="A873" s="1" t="s">
        <v>589</v>
      </c>
      <c r="B873" s="9" t="s">
        <v>366</v>
      </c>
      <c r="C873" s="2">
        <v>5.15</v>
      </c>
      <c r="D873" s="1" t="s">
        <v>243</v>
      </c>
      <c r="H873" s="1" t="str">
        <f t="shared" si="52"/>
        <v/>
      </c>
      <c r="I873" s="13">
        <f t="shared" si="53"/>
        <v>45868</v>
      </c>
      <c r="J873" s="13" t="str">
        <f t="shared" si="54"/>
        <v/>
      </c>
      <c r="K873" s="13" t="str">
        <f t="shared" si="55"/>
        <v/>
      </c>
    </row>
    <row r="874" spans="1:11" x14ac:dyDescent="0.3">
      <c r="A874" s="1" t="s">
        <v>589</v>
      </c>
      <c r="B874" s="9" t="s">
        <v>212</v>
      </c>
      <c r="C874" s="2">
        <v>155.62719999999999</v>
      </c>
      <c r="D874" s="1" t="s">
        <v>243</v>
      </c>
      <c r="H874" s="1" t="str">
        <f t="shared" si="52"/>
        <v/>
      </c>
      <c r="I874" s="13">
        <f t="shared" si="53"/>
        <v>45856</v>
      </c>
      <c r="J874" s="13" t="str">
        <f t="shared" si="54"/>
        <v/>
      </c>
      <c r="K874" s="13" t="str">
        <f t="shared" si="55"/>
        <v/>
      </c>
    </row>
    <row r="875" spans="1:11" x14ac:dyDescent="0.3">
      <c r="A875" s="1" t="s">
        <v>589</v>
      </c>
      <c r="B875" s="9" t="s">
        <v>369</v>
      </c>
      <c r="C875" s="2">
        <v>4.25</v>
      </c>
      <c r="D875" s="1" t="s">
        <v>61</v>
      </c>
      <c r="E875" s="9" t="s">
        <v>324</v>
      </c>
      <c r="H875" s="1">
        <f t="shared" si="52"/>
        <v>84</v>
      </c>
      <c r="I875" s="13">
        <f t="shared" si="53"/>
        <v>45736</v>
      </c>
      <c r="J875" s="13">
        <f t="shared" si="54"/>
        <v>45820</v>
      </c>
      <c r="K875" s="13" t="str">
        <f t="shared" si="55"/>
        <v/>
      </c>
    </row>
    <row r="876" spans="1:11" x14ac:dyDescent="0.3">
      <c r="A876" s="1" t="s">
        <v>589</v>
      </c>
      <c r="B876" s="9" t="s">
        <v>258</v>
      </c>
      <c r="C876" s="2">
        <v>556.69000000000005</v>
      </c>
      <c r="D876" s="1" t="s">
        <v>61</v>
      </c>
      <c r="E876" s="9" t="s">
        <v>214</v>
      </c>
      <c r="H876" s="1">
        <f t="shared" si="52"/>
        <v>150</v>
      </c>
      <c r="I876" s="13">
        <f t="shared" si="53"/>
        <v>45713</v>
      </c>
      <c r="J876" s="13">
        <f t="shared" si="54"/>
        <v>45863</v>
      </c>
      <c r="K876" s="13" t="str">
        <f t="shared" si="55"/>
        <v/>
      </c>
    </row>
    <row r="877" spans="1:11" x14ac:dyDescent="0.3">
      <c r="A877" s="1" t="s">
        <v>589</v>
      </c>
      <c r="B877" s="9" t="s">
        <v>217</v>
      </c>
      <c r="C877" s="2">
        <v>26.67</v>
      </c>
      <c r="D877" s="1" t="s">
        <v>61</v>
      </c>
      <c r="E877" s="9" t="s">
        <v>377</v>
      </c>
      <c r="H877" s="1">
        <f t="shared" si="52"/>
        <v>73</v>
      </c>
      <c r="I877" s="13">
        <f t="shared" si="53"/>
        <v>45789</v>
      </c>
      <c r="J877" s="13">
        <f t="shared" si="54"/>
        <v>45862</v>
      </c>
      <c r="K877" s="13" t="str">
        <f t="shared" si="55"/>
        <v/>
      </c>
    </row>
    <row r="878" spans="1:11" x14ac:dyDescent="0.3">
      <c r="A878" s="1" t="s">
        <v>589</v>
      </c>
      <c r="B878" s="9" t="s">
        <v>176</v>
      </c>
      <c r="C878" s="2">
        <v>49.4861</v>
      </c>
      <c r="D878" s="1" t="s">
        <v>61</v>
      </c>
      <c r="E878" s="9" t="s">
        <v>198</v>
      </c>
      <c r="H878" s="1">
        <f t="shared" si="52"/>
        <v>92</v>
      </c>
      <c r="I878" s="13">
        <f t="shared" si="53"/>
        <v>45700</v>
      </c>
      <c r="J878" s="13">
        <f t="shared" si="54"/>
        <v>45792</v>
      </c>
      <c r="K878" s="13" t="str">
        <f t="shared" si="55"/>
        <v/>
      </c>
    </row>
    <row r="879" spans="1:11" x14ac:dyDescent="0.3">
      <c r="A879" s="1" t="s">
        <v>589</v>
      </c>
      <c r="B879" s="9" t="s">
        <v>454</v>
      </c>
      <c r="C879" s="2">
        <v>64.260000000000005</v>
      </c>
      <c r="D879" s="1" t="s">
        <v>61</v>
      </c>
      <c r="E879" s="9" t="s">
        <v>288</v>
      </c>
      <c r="H879" s="1">
        <f t="shared" si="52"/>
        <v>62</v>
      </c>
      <c r="I879" s="13">
        <f t="shared" si="53"/>
        <v>45744</v>
      </c>
      <c r="J879" s="13">
        <f t="shared" si="54"/>
        <v>45806</v>
      </c>
      <c r="K879" s="13" t="str">
        <f t="shared" si="55"/>
        <v/>
      </c>
    </row>
    <row r="880" spans="1:11" x14ac:dyDescent="0.3">
      <c r="A880" s="1" t="s">
        <v>589</v>
      </c>
      <c r="B880" s="9" t="s">
        <v>42</v>
      </c>
      <c r="C880" s="2">
        <v>32</v>
      </c>
      <c r="D880" s="1" t="s">
        <v>243</v>
      </c>
      <c r="H880" s="1" t="str">
        <f t="shared" si="52"/>
        <v/>
      </c>
      <c r="I880" s="13">
        <f t="shared" si="53"/>
        <v>45876</v>
      </c>
      <c r="J880" s="13" t="str">
        <f t="shared" si="54"/>
        <v/>
      </c>
      <c r="K880" s="13" t="str">
        <f t="shared" si="55"/>
        <v/>
      </c>
    </row>
    <row r="881" spans="1:11" x14ac:dyDescent="0.3">
      <c r="A881" s="1" t="s">
        <v>589</v>
      </c>
      <c r="B881" s="9" t="s">
        <v>202</v>
      </c>
      <c r="C881" s="2">
        <v>146.69999999999999</v>
      </c>
      <c r="D881" s="1" t="s">
        <v>61</v>
      </c>
      <c r="E881" s="9" t="s">
        <v>194</v>
      </c>
      <c r="H881" s="1">
        <f t="shared" si="52"/>
        <v>84</v>
      </c>
      <c r="I881" s="13">
        <f t="shared" si="53"/>
        <v>45735</v>
      </c>
      <c r="J881" s="13">
        <f t="shared" si="54"/>
        <v>45819</v>
      </c>
      <c r="K881" s="13" t="str">
        <f t="shared" si="55"/>
        <v/>
      </c>
    </row>
    <row r="882" spans="1:11" x14ac:dyDescent="0.3">
      <c r="A882" s="1" t="s">
        <v>589</v>
      </c>
      <c r="B882" s="9" t="s">
        <v>346</v>
      </c>
      <c r="C882" s="2">
        <v>25.119299999999999</v>
      </c>
      <c r="D882" s="1" t="s">
        <v>61</v>
      </c>
      <c r="E882" s="9" t="s">
        <v>324</v>
      </c>
      <c r="H882" s="1">
        <f t="shared" si="52"/>
        <v>79</v>
      </c>
      <c r="I882" s="13">
        <f t="shared" si="53"/>
        <v>45741</v>
      </c>
      <c r="J882" s="13">
        <f t="shared" si="54"/>
        <v>45820</v>
      </c>
      <c r="K882" s="13" t="str">
        <f t="shared" si="55"/>
        <v/>
      </c>
    </row>
    <row r="883" spans="1:11" x14ac:dyDescent="0.3">
      <c r="A883" s="1" t="s">
        <v>589</v>
      </c>
      <c r="B883" s="9" t="s">
        <v>504</v>
      </c>
      <c r="C883" s="2">
        <v>95.621600000000001</v>
      </c>
      <c r="D883" s="1" t="s">
        <v>61</v>
      </c>
      <c r="E883" s="9" t="s">
        <v>324</v>
      </c>
      <c r="H883" s="1">
        <f t="shared" si="52"/>
        <v>48</v>
      </c>
      <c r="I883" s="13">
        <f t="shared" si="53"/>
        <v>45772</v>
      </c>
      <c r="J883" s="13">
        <f t="shared" si="54"/>
        <v>45820</v>
      </c>
      <c r="K883" s="13" t="str">
        <f t="shared" si="55"/>
        <v/>
      </c>
    </row>
    <row r="884" spans="1:11" x14ac:dyDescent="0.3">
      <c r="A884" s="1" t="s">
        <v>595</v>
      </c>
      <c r="B884" s="9" t="s">
        <v>420</v>
      </c>
      <c r="C884" s="2">
        <v>10.041</v>
      </c>
      <c r="D884" s="1" t="s">
        <v>61</v>
      </c>
      <c r="E884" s="9" t="s">
        <v>308</v>
      </c>
      <c r="H884" s="1">
        <f t="shared" si="52"/>
        <v>89</v>
      </c>
      <c r="I884" s="13">
        <f t="shared" si="53"/>
        <v>45443</v>
      </c>
      <c r="J884" s="13">
        <f t="shared" si="54"/>
        <v>45532</v>
      </c>
      <c r="K884" s="13" t="str">
        <f t="shared" si="55"/>
        <v/>
      </c>
    </row>
    <row r="885" spans="1:11" x14ac:dyDescent="0.3">
      <c r="A885" s="1" t="s">
        <v>595</v>
      </c>
      <c r="B885" s="9" t="s">
        <v>420</v>
      </c>
      <c r="C885" s="2">
        <v>22.4238</v>
      </c>
      <c r="D885" s="1" t="s">
        <v>61</v>
      </c>
      <c r="E885" s="9" t="s">
        <v>308</v>
      </c>
      <c r="H885" s="1">
        <f t="shared" si="52"/>
        <v>89</v>
      </c>
      <c r="I885" s="13">
        <f t="shared" si="53"/>
        <v>45443</v>
      </c>
      <c r="J885" s="13">
        <f t="shared" si="54"/>
        <v>45532</v>
      </c>
      <c r="K885" s="13" t="str">
        <f t="shared" si="55"/>
        <v/>
      </c>
    </row>
    <row r="886" spans="1:11" x14ac:dyDescent="0.3">
      <c r="A886" s="1" t="s">
        <v>595</v>
      </c>
      <c r="B886" s="9" t="s">
        <v>596</v>
      </c>
      <c r="C886" s="2">
        <v>5.5022000000000002</v>
      </c>
      <c r="D886" s="1" t="s">
        <v>61</v>
      </c>
      <c r="E886" s="9" t="s">
        <v>331</v>
      </c>
      <c r="H886" s="1">
        <f t="shared" si="52"/>
        <v>109</v>
      </c>
      <c r="I886" s="13">
        <f t="shared" si="53"/>
        <v>45474</v>
      </c>
      <c r="J886" s="13">
        <f t="shared" si="54"/>
        <v>45583</v>
      </c>
      <c r="K886" s="13" t="str">
        <f t="shared" si="55"/>
        <v/>
      </c>
    </row>
    <row r="887" spans="1:11" x14ac:dyDescent="0.3">
      <c r="A887" s="1" t="s">
        <v>595</v>
      </c>
      <c r="B887" s="9" t="s">
        <v>596</v>
      </c>
      <c r="C887" s="2">
        <v>0.50160000000000005</v>
      </c>
      <c r="D887" s="1" t="s">
        <v>61</v>
      </c>
      <c r="E887" s="9" t="s">
        <v>141</v>
      </c>
      <c r="H887" s="1">
        <f t="shared" si="52"/>
        <v>112</v>
      </c>
      <c r="I887" s="13">
        <f t="shared" si="53"/>
        <v>45474</v>
      </c>
      <c r="J887" s="13">
        <f t="shared" si="54"/>
        <v>45586</v>
      </c>
      <c r="K887" s="13" t="str">
        <f t="shared" si="55"/>
        <v/>
      </c>
    </row>
    <row r="888" spans="1:11" x14ac:dyDescent="0.3">
      <c r="A888" s="1" t="s">
        <v>595</v>
      </c>
      <c r="B888" s="9" t="s">
        <v>597</v>
      </c>
      <c r="C888" s="2">
        <v>2.6307999999999998</v>
      </c>
      <c r="D888" s="1" t="s">
        <v>61</v>
      </c>
      <c r="E888" s="9" t="s">
        <v>246</v>
      </c>
      <c r="H888" s="1">
        <f t="shared" si="52"/>
        <v>114</v>
      </c>
      <c r="I888" s="13">
        <f t="shared" si="53"/>
        <v>45573</v>
      </c>
      <c r="J888" s="13">
        <f t="shared" si="54"/>
        <v>45687</v>
      </c>
      <c r="K888" s="13" t="str">
        <f t="shared" si="55"/>
        <v/>
      </c>
    </row>
    <row r="889" spans="1:11" x14ac:dyDescent="0.3">
      <c r="A889" s="1" t="s">
        <v>595</v>
      </c>
      <c r="B889" s="9" t="s">
        <v>546</v>
      </c>
      <c r="C889" s="2">
        <v>278.69479999999999</v>
      </c>
      <c r="D889" s="1" t="s">
        <v>61</v>
      </c>
      <c r="E889" s="9" t="s">
        <v>267</v>
      </c>
      <c r="H889" s="1">
        <f t="shared" si="52"/>
        <v>172</v>
      </c>
      <c r="I889" s="13">
        <f t="shared" si="53"/>
        <v>45589</v>
      </c>
      <c r="J889" s="13">
        <f t="shared" si="54"/>
        <v>45761</v>
      </c>
      <c r="K889" s="13" t="str">
        <f t="shared" si="55"/>
        <v/>
      </c>
    </row>
    <row r="890" spans="1:11" x14ac:dyDescent="0.3">
      <c r="A890" s="1" t="s">
        <v>595</v>
      </c>
      <c r="B890" s="9" t="s">
        <v>167</v>
      </c>
      <c r="C890" s="2">
        <v>14.504300000000001</v>
      </c>
      <c r="D890" s="1" t="s">
        <v>61</v>
      </c>
      <c r="E890" s="9" t="s">
        <v>557</v>
      </c>
      <c r="H890" s="1">
        <f t="shared" si="52"/>
        <v>117</v>
      </c>
      <c r="I890" s="13">
        <f t="shared" si="53"/>
        <v>45701</v>
      </c>
      <c r="J890" s="13">
        <f t="shared" si="54"/>
        <v>45818</v>
      </c>
      <c r="K890" s="13" t="str">
        <f t="shared" si="55"/>
        <v/>
      </c>
    </row>
    <row r="891" spans="1:11" x14ac:dyDescent="0.3">
      <c r="A891" s="1" t="s">
        <v>595</v>
      </c>
      <c r="B891" s="9" t="s">
        <v>321</v>
      </c>
      <c r="C891" s="2">
        <v>13.263999999999999</v>
      </c>
      <c r="D891" s="1" t="s">
        <v>61</v>
      </c>
      <c r="E891" s="9" t="s">
        <v>271</v>
      </c>
      <c r="H891" s="1">
        <f t="shared" si="52"/>
        <v>410</v>
      </c>
      <c r="I891" s="13">
        <f t="shared" si="53"/>
        <v>45442</v>
      </c>
      <c r="J891" s="13">
        <f t="shared" si="54"/>
        <v>45852</v>
      </c>
      <c r="K891" s="13" t="str">
        <f t="shared" si="55"/>
        <v/>
      </c>
    </row>
    <row r="892" spans="1:11" x14ac:dyDescent="0.3">
      <c r="A892" s="1" t="s">
        <v>595</v>
      </c>
      <c r="B892" s="9" t="s">
        <v>198</v>
      </c>
      <c r="C892" s="2">
        <v>1.4279999999999999</v>
      </c>
      <c r="D892" s="1" t="s">
        <v>243</v>
      </c>
      <c r="H892" s="1" t="str">
        <f t="shared" si="52"/>
        <v/>
      </c>
      <c r="I892" s="13">
        <f t="shared" si="53"/>
        <v>45792</v>
      </c>
      <c r="J892" s="13" t="str">
        <f t="shared" si="54"/>
        <v/>
      </c>
      <c r="K892" s="13" t="str">
        <f t="shared" si="55"/>
        <v/>
      </c>
    </row>
    <row r="893" spans="1:11" x14ac:dyDescent="0.3">
      <c r="A893" s="1" t="s">
        <v>595</v>
      </c>
      <c r="B893" s="9" t="s">
        <v>216</v>
      </c>
      <c r="C893" s="2">
        <v>12.063700000000001</v>
      </c>
      <c r="D893" s="1" t="s">
        <v>243</v>
      </c>
      <c r="H893" s="1" t="str">
        <f t="shared" si="52"/>
        <v/>
      </c>
      <c r="I893" s="13">
        <f t="shared" si="53"/>
        <v>45866</v>
      </c>
      <c r="J893" s="13" t="str">
        <f t="shared" si="54"/>
        <v/>
      </c>
      <c r="K893" s="13" t="str">
        <f t="shared" si="55"/>
        <v/>
      </c>
    </row>
    <row r="894" spans="1:11" x14ac:dyDescent="0.3">
      <c r="A894" s="1" t="s">
        <v>595</v>
      </c>
      <c r="B894" s="9" t="s">
        <v>165</v>
      </c>
      <c r="C894" s="2">
        <v>10.5318</v>
      </c>
      <c r="D894" s="1" t="s">
        <v>243</v>
      </c>
      <c r="H894" s="1" t="str">
        <f t="shared" si="52"/>
        <v/>
      </c>
      <c r="I894" s="13">
        <f t="shared" si="53"/>
        <v>45573</v>
      </c>
      <c r="J894" s="13" t="str">
        <f t="shared" si="54"/>
        <v/>
      </c>
      <c r="K894" s="13" t="str">
        <f t="shared" si="55"/>
        <v/>
      </c>
    </row>
    <row r="895" spans="1:11" x14ac:dyDescent="0.3">
      <c r="A895" s="1" t="s">
        <v>595</v>
      </c>
      <c r="B895" s="9" t="s">
        <v>78</v>
      </c>
      <c r="C895" s="2">
        <v>15.527200000000001</v>
      </c>
      <c r="D895" s="1" t="s">
        <v>223</v>
      </c>
      <c r="F895" s="9" t="s">
        <v>350</v>
      </c>
      <c r="G895" s="1" t="s">
        <v>598</v>
      </c>
      <c r="H895" s="1" t="str">
        <f t="shared" si="52"/>
        <v/>
      </c>
      <c r="I895" s="13">
        <f t="shared" si="53"/>
        <v>45110</v>
      </c>
      <c r="J895" s="13" t="str">
        <f t="shared" si="54"/>
        <v/>
      </c>
      <c r="K895" s="13">
        <f t="shared" si="55"/>
        <v>45869</v>
      </c>
    </row>
    <row r="896" spans="1:11" x14ac:dyDescent="0.3">
      <c r="A896" s="1" t="s">
        <v>599</v>
      </c>
      <c r="B896" s="9">
        <v>45057</v>
      </c>
      <c r="C896" s="2">
        <v>3.4289000000000001</v>
      </c>
      <c r="D896" s="1" t="s">
        <v>61</v>
      </c>
      <c r="E896" s="9">
        <v>45117</v>
      </c>
      <c r="H896" s="1">
        <f t="shared" si="52"/>
        <v>60</v>
      </c>
      <c r="I896" s="13">
        <f t="shared" si="53"/>
        <v>45057</v>
      </c>
      <c r="J896" s="13">
        <f t="shared" si="54"/>
        <v>45117</v>
      </c>
      <c r="K896" s="13" t="str">
        <f t="shared" si="55"/>
        <v/>
      </c>
    </row>
    <row r="897" spans="1:11" x14ac:dyDescent="0.3">
      <c r="A897" s="1" t="s">
        <v>599</v>
      </c>
      <c r="B897" s="9">
        <v>45103</v>
      </c>
      <c r="C897" s="2">
        <v>6.2887000000000004</v>
      </c>
      <c r="D897" s="1" t="s">
        <v>61</v>
      </c>
      <c r="E897" s="9">
        <v>45229</v>
      </c>
      <c r="H897" s="1">
        <f t="shared" si="52"/>
        <v>126</v>
      </c>
      <c r="I897" s="13">
        <f t="shared" si="53"/>
        <v>45103</v>
      </c>
      <c r="J897" s="13">
        <f t="shared" si="54"/>
        <v>45229</v>
      </c>
      <c r="K897" s="13" t="str">
        <f t="shared" si="55"/>
        <v/>
      </c>
    </row>
    <row r="898" spans="1:11" x14ac:dyDescent="0.3">
      <c r="A898" s="1" t="s">
        <v>599</v>
      </c>
      <c r="B898" s="9">
        <v>45313</v>
      </c>
      <c r="C898" s="2">
        <v>2.7</v>
      </c>
      <c r="D898" s="1" t="s">
        <v>61</v>
      </c>
      <c r="E898" s="9">
        <v>45377</v>
      </c>
      <c r="H898" s="1">
        <f t="shared" ref="H898:H961" si="56">IF(AND(LEN(I898)&gt;0,LEN(J898)&gt;0),J898-I898,"")</f>
        <v>64</v>
      </c>
      <c r="I898" s="13">
        <f t="shared" ref="I898:I961" si="57">IF(B898="","",IF(ISNUMBER(B898),B898,DATE(VALUE(RIGHT(TRIM(B898),4)),VALUE(MID(TRIM(B898),4,2)),VALUE(LEFT(TRIM(B898),2)))))</f>
        <v>45313</v>
      </c>
      <c r="J898" s="13">
        <f t="shared" ref="J898:J961" si="58">IF(E898="","",IF(ISNUMBER(E898),E898,DATE(VALUE(RIGHT(TRIM(E898),4)),VALUE(MID(TRIM(E898),4,2)),VALUE(LEFT(TRIM(E898),2)))))</f>
        <v>45377</v>
      </c>
      <c r="K898" s="13" t="str">
        <f t="shared" ref="K898:K961" si="59">IF(F898="","",IF(ISNUMBER(F898),F898,DATE(VALUE(RIGHT(TRIM(F898),4)),VALUE(MID(TRIM(F898),4,2)),VALUE(LEFT(TRIM(F898),2)))))</f>
        <v/>
      </c>
    </row>
    <row r="899" spans="1:11" x14ac:dyDescent="0.3">
      <c r="A899" s="1" t="s">
        <v>599</v>
      </c>
      <c r="B899" s="9">
        <v>45313</v>
      </c>
      <c r="C899" s="2">
        <v>4.2699999999999996</v>
      </c>
      <c r="D899" s="1" t="s">
        <v>61</v>
      </c>
      <c r="E899" s="9">
        <v>45481</v>
      </c>
      <c r="H899" s="1">
        <f t="shared" si="56"/>
        <v>168</v>
      </c>
      <c r="I899" s="13">
        <f t="shared" si="57"/>
        <v>45313</v>
      </c>
      <c r="J899" s="13">
        <f t="shared" si="58"/>
        <v>45481</v>
      </c>
      <c r="K899" s="13" t="str">
        <f t="shared" si="59"/>
        <v/>
      </c>
    </row>
    <row r="900" spans="1:11" x14ac:dyDescent="0.3">
      <c r="A900" s="1" t="s">
        <v>599</v>
      </c>
      <c r="B900" s="9">
        <v>45504</v>
      </c>
      <c r="C900" s="2">
        <v>6.9995000000000003</v>
      </c>
      <c r="D900" s="1" t="s">
        <v>61</v>
      </c>
      <c r="E900" s="9">
        <v>45555</v>
      </c>
      <c r="H900" s="1">
        <f t="shared" si="56"/>
        <v>51</v>
      </c>
      <c r="I900" s="13">
        <f t="shared" si="57"/>
        <v>45504</v>
      </c>
      <c r="J900" s="13">
        <f t="shared" si="58"/>
        <v>45555</v>
      </c>
      <c r="K900" s="13" t="str">
        <f t="shared" si="59"/>
        <v/>
      </c>
    </row>
    <row r="901" spans="1:11" x14ac:dyDescent="0.3">
      <c r="A901" s="1" t="s">
        <v>599</v>
      </c>
      <c r="B901" s="9">
        <v>45313</v>
      </c>
      <c r="C901" s="2">
        <v>1.1146</v>
      </c>
      <c r="D901" s="1" t="s">
        <v>61</v>
      </c>
      <c r="E901" s="9">
        <v>45559</v>
      </c>
      <c r="H901" s="1">
        <f t="shared" si="56"/>
        <v>246</v>
      </c>
      <c r="I901" s="13">
        <f t="shared" si="57"/>
        <v>45313</v>
      </c>
      <c r="J901" s="13">
        <f t="shared" si="58"/>
        <v>45559</v>
      </c>
      <c r="K901" s="13" t="str">
        <f t="shared" si="59"/>
        <v/>
      </c>
    </row>
    <row r="902" spans="1:11" x14ac:dyDescent="0.3">
      <c r="A902" s="1" t="s">
        <v>599</v>
      </c>
      <c r="B902" s="9">
        <v>45496</v>
      </c>
      <c r="C902" s="2">
        <v>17.811</v>
      </c>
      <c r="D902" s="1" t="s">
        <v>61</v>
      </c>
      <c r="E902" s="9">
        <v>45559</v>
      </c>
      <c r="H902" s="1">
        <f t="shared" si="56"/>
        <v>63</v>
      </c>
      <c r="I902" s="13">
        <f t="shared" si="57"/>
        <v>45496</v>
      </c>
      <c r="J902" s="13">
        <f t="shared" si="58"/>
        <v>45559</v>
      </c>
      <c r="K902" s="13" t="str">
        <f t="shared" si="59"/>
        <v/>
      </c>
    </row>
    <row r="903" spans="1:11" x14ac:dyDescent="0.3">
      <c r="A903" s="1" t="s">
        <v>599</v>
      </c>
      <c r="B903" s="9">
        <v>45560</v>
      </c>
      <c r="C903" s="2">
        <v>4.2359999999999998</v>
      </c>
      <c r="D903" s="1" t="s">
        <v>61</v>
      </c>
      <c r="E903" s="9">
        <v>45643</v>
      </c>
      <c r="H903" s="1">
        <f t="shared" si="56"/>
        <v>83</v>
      </c>
      <c r="I903" s="13">
        <f t="shared" si="57"/>
        <v>45560</v>
      </c>
      <c r="J903" s="13">
        <f t="shared" si="58"/>
        <v>45643</v>
      </c>
      <c r="K903" s="13" t="str">
        <f t="shared" si="59"/>
        <v/>
      </c>
    </row>
    <row r="904" spans="1:11" x14ac:dyDescent="0.3">
      <c r="A904" s="1" t="s">
        <v>599</v>
      </c>
      <c r="B904" s="9">
        <v>45666</v>
      </c>
      <c r="C904" s="2">
        <v>9.9465000000000003</v>
      </c>
      <c r="D904" s="1" t="s">
        <v>61</v>
      </c>
      <c r="E904" s="9">
        <v>45761</v>
      </c>
      <c r="H904" s="1">
        <f t="shared" si="56"/>
        <v>95</v>
      </c>
      <c r="I904" s="13">
        <f t="shared" si="57"/>
        <v>45666</v>
      </c>
      <c r="J904" s="13">
        <f t="shared" si="58"/>
        <v>45761</v>
      </c>
      <c r="K904" s="13" t="str">
        <f t="shared" si="59"/>
        <v/>
      </c>
    </row>
    <row r="905" spans="1:11" x14ac:dyDescent="0.3">
      <c r="A905" s="1" t="s">
        <v>599</v>
      </c>
      <c r="B905" s="9">
        <v>45692</v>
      </c>
      <c r="C905" s="2">
        <v>7.2504999999999997</v>
      </c>
      <c r="D905" s="1" t="s">
        <v>61</v>
      </c>
      <c r="E905" s="9">
        <v>45763</v>
      </c>
      <c r="H905" s="1">
        <f t="shared" si="56"/>
        <v>71</v>
      </c>
      <c r="I905" s="13">
        <f t="shared" si="57"/>
        <v>45692</v>
      </c>
      <c r="J905" s="13">
        <f t="shared" si="58"/>
        <v>45763</v>
      </c>
      <c r="K905" s="13" t="str">
        <f t="shared" si="59"/>
        <v/>
      </c>
    </row>
    <row r="906" spans="1:11" x14ac:dyDescent="0.3">
      <c r="A906" s="1" t="s">
        <v>599</v>
      </c>
      <c r="B906" s="9">
        <v>45637</v>
      </c>
      <c r="C906" s="2">
        <v>3.84</v>
      </c>
      <c r="D906" s="1" t="s">
        <v>61</v>
      </c>
      <c r="E906" s="9">
        <v>45771</v>
      </c>
      <c r="H906" s="1">
        <f t="shared" si="56"/>
        <v>134</v>
      </c>
      <c r="I906" s="13">
        <f t="shared" si="57"/>
        <v>45637</v>
      </c>
      <c r="J906" s="13">
        <f t="shared" si="58"/>
        <v>45771</v>
      </c>
      <c r="K906" s="13" t="str">
        <f t="shared" si="59"/>
        <v/>
      </c>
    </row>
    <row r="907" spans="1:11" x14ac:dyDescent="0.3">
      <c r="A907" s="1" t="s">
        <v>599</v>
      </c>
      <c r="B907" s="9">
        <v>45686</v>
      </c>
      <c r="C907" s="2">
        <v>0.72499999999999998</v>
      </c>
      <c r="D907" s="1" t="s">
        <v>61</v>
      </c>
      <c r="E907" s="9">
        <v>45797</v>
      </c>
      <c r="H907" s="1">
        <f t="shared" si="56"/>
        <v>111</v>
      </c>
      <c r="I907" s="13">
        <f t="shared" si="57"/>
        <v>45686</v>
      </c>
      <c r="J907" s="13">
        <f t="shared" si="58"/>
        <v>45797</v>
      </c>
      <c r="K907" s="13" t="str">
        <f t="shared" si="59"/>
        <v/>
      </c>
    </row>
    <row r="908" spans="1:11" x14ac:dyDescent="0.3">
      <c r="A908" s="1" t="s">
        <v>599</v>
      </c>
      <c r="B908" s="9">
        <v>45761</v>
      </c>
      <c r="C908" s="2">
        <v>129.47890000000001</v>
      </c>
      <c r="D908" s="1" t="s">
        <v>61</v>
      </c>
      <c r="E908" s="9">
        <v>45824</v>
      </c>
      <c r="H908" s="1">
        <f t="shared" si="56"/>
        <v>63</v>
      </c>
      <c r="I908" s="13">
        <f t="shared" si="57"/>
        <v>45761</v>
      </c>
      <c r="J908" s="13">
        <f t="shared" si="58"/>
        <v>45824</v>
      </c>
      <c r="K908" s="13" t="str">
        <f t="shared" si="59"/>
        <v/>
      </c>
    </row>
    <row r="909" spans="1:11" x14ac:dyDescent="0.3">
      <c r="A909" s="1" t="s">
        <v>599</v>
      </c>
      <c r="B909" s="9">
        <v>45775</v>
      </c>
      <c r="C909" s="2">
        <v>10.663500000000001</v>
      </c>
      <c r="D909" s="1" t="s">
        <v>61</v>
      </c>
      <c r="E909" s="9">
        <v>45852</v>
      </c>
      <c r="H909" s="1">
        <f t="shared" si="56"/>
        <v>77</v>
      </c>
      <c r="I909" s="13">
        <f t="shared" si="57"/>
        <v>45775</v>
      </c>
      <c r="J909" s="13">
        <f t="shared" si="58"/>
        <v>45852</v>
      </c>
      <c r="K909" s="13" t="str">
        <f t="shared" si="59"/>
        <v/>
      </c>
    </row>
    <row r="910" spans="1:11" x14ac:dyDescent="0.3">
      <c r="A910" s="1" t="s">
        <v>599</v>
      </c>
      <c r="B910" s="9">
        <v>45775</v>
      </c>
      <c r="C910" s="2">
        <v>3.3462000000000001</v>
      </c>
      <c r="D910" s="1" t="s">
        <v>61</v>
      </c>
      <c r="E910" s="9">
        <v>45861</v>
      </c>
      <c r="H910" s="1">
        <f t="shared" si="56"/>
        <v>86</v>
      </c>
      <c r="I910" s="13">
        <f t="shared" si="57"/>
        <v>45775</v>
      </c>
      <c r="J910" s="13">
        <f t="shared" si="58"/>
        <v>45861</v>
      </c>
      <c r="K910" s="13" t="str">
        <f t="shared" si="59"/>
        <v/>
      </c>
    </row>
    <row r="911" spans="1:11" x14ac:dyDescent="0.3">
      <c r="A911" s="1" t="s">
        <v>599</v>
      </c>
      <c r="B911" s="9">
        <v>45775</v>
      </c>
      <c r="C911" s="2">
        <v>2.8104</v>
      </c>
      <c r="D911" s="1" t="s">
        <v>61</v>
      </c>
      <c r="E911" s="9">
        <v>45861</v>
      </c>
      <c r="H911" s="1">
        <f t="shared" si="56"/>
        <v>86</v>
      </c>
      <c r="I911" s="13">
        <f t="shared" si="57"/>
        <v>45775</v>
      </c>
      <c r="J911" s="13">
        <f t="shared" si="58"/>
        <v>45861</v>
      </c>
      <c r="K911" s="13" t="str">
        <f t="shared" si="59"/>
        <v/>
      </c>
    </row>
    <row r="912" spans="1:11" x14ac:dyDescent="0.3">
      <c r="A912" s="1" t="s">
        <v>599</v>
      </c>
      <c r="B912" s="9">
        <v>45818</v>
      </c>
      <c r="C912" s="2">
        <v>3.82</v>
      </c>
      <c r="D912" s="1" t="s">
        <v>61</v>
      </c>
      <c r="E912" s="9">
        <v>45863</v>
      </c>
      <c r="H912" s="1">
        <f t="shared" si="56"/>
        <v>45</v>
      </c>
      <c r="I912" s="13">
        <f t="shared" si="57"/>
        <v>45818</v>
      </c>
      <c r="J912" s="13">
        <f t="shared" si="58"/>
        <v>45863</v>
      </c>
      <c r="K912" s="13" t="str">
        <f t="shared" si="59"/>
        <v/>
      </c>
    </row>
    <row r="913" spans="1:11" x14ac:dyDescent="0.3">
      <c r="A913" s="1" t="s">
        <v>599</v>
      </c>
      <c r="B913" s="9">
        <v>45792</v>
      </c>
      <c r="C913" s="2">
        <v>18.416</v>
      </c>
      <c r="D913" s="1" t="s">
        <v>61</v>
      </c>
      <c r="E913" s="9">
        <v>45880</v>
      </c>
      <c r="H913" s="1">
        <f t="shared" si="56"/>
        <v>88</v>
      </c>
      <c r="I913" s="13">
        <f t="shared" si="57"/>
        <v>45792</v>
      </c>
      <c r="J913" s="13">
        <f t="shared" si="58"/>
        <v>45880</v>
      </c>
      <c r="K913" s="13" t="str">
        <f t="shared" si="59"/>
        <v/>
      </c>
    </row>
    <row r="914" spans="1:11" x14ac:dyDescent="0.3">
      <c r="A914" s="1" t="s">
        <v>599</v>
      </c>
      <c r="B914" s="9">
        <v>45796</v>
      </c>
      <c r="C914" s="2">
        <v>137.2741</v>
      </c>
      <c r="D914" s="1" t="s">
        <v>61</v>
      </c>
      <c r="E914" s="9">
        <v>45880</v>
      </c>
      <c r="H914" s="1">
        <f t="shared" si="56"/>
        <v>84</v>
      </c>
      <c r="I914" s="13">
        <f t="shared" si="57"/>
        <v>45796</v>
      </c>
      <c r="J914" s="13">
        <f t="shared" si="58"/>
        <v>45880</v>
      </c>
      <c r="K914" s="13" t="str">
        <f t="shared" si="59"/>
        <v/>
      </c>
    </row>
    <row r="915" spans="1:11" x14ac:dyDescent="0.3">
      <c r="A915" s="1" t="s">
        <v>599</v>
      </c>
      <c r="B915" s="9">
        <v>44965</v>
      </c>
      <c r="C915" s="2">
        <v>65.085099999999997</v>
      </c>
      <c r="D915" s="1" t="s">
        <v>61</v>
      </c>
      <c r="E915" s="9">
        <v>45028</v>
      </c>
      <c r="H915" s="1">
        <f t="shared" si="56"/>
        <v>63</v>
      </c>
      <c r="I915" s="13">
        <f t="shared" si="57"/>
        <v>44965</v>
      </c>
      <c r="J915" s="13">
        <f t="shared" si="58"/>
        <v>45028</v>
      </c>
      <c r="K915" s="13" t="str">
        <f t="shared" si="59"/>
        <v/>
      </c>
    </row>
    <row r="916" spans="1:11" x14ac:dyDescent="0.3">
      <c r="A916" s="1" t="s">
        <v>599</v>
      </c>
      <c r="B916" s="9">
        <v>45753</v>
      </c>
      <c r="C916" s="2">
        <v>7.32</v>
      </c>
      <c r="D916" s="1" t="s">
        <v>61</v>
      </c>
      <c r="E916" s="9">
        <v>45838</v>
      </c>
      <c r="H916" s="1">
        <f t="shared" si="56"/>
        <v>85</v>
      </c>
      <c r="I916" s="13">
        <f t="shared" si="57"/>
        <v>45753</v>
      </c>
      <c r="J916" s="13">
        <f t="shared" si="58"/>
        <v>45838</v>
      </c>
      <c r="K916" s="13" t="str">
        <f t="shared" si="59"/>
        <v/>
      </c>
    </row>
    <row r="917" spans="1:11" x14ac:dyDescent="0.3">
      <c r="A917" s="1" t="s">
        <v>599</v>
      </c>
      <c r="B917" s="9">
        <v>45238</v>
      </c>
      <c r="C917" s="2">
        <v>4.8087999999999997</v>
      </c>
      <c r="D917" s="1" t="s">
        <v>61</v>
      </c>
      <c r="E917" s="9">
        <v>45328</v>
      </c>
      <c r="H917" s="1">
        <f t="shared" si="56"/>
        <v>90</v>
      </c>
      <c r="I917" s="13">
        <f t="shared" si="57"/>
        <v>45238</v>
      </c>
      <c r="J917" s="13">
        <f t="shared" si="58"/>
        <v>45328</v>
      </c>
      <c r="K917" s="13" t="str">
        <f t="shared" si="59"/>
        <v/>
      </c>
    </row>
    <row r="918" spans="1:11" x14ac:dyDescent="0.3">
      <c r="A918" s="1" t="s">
        <v>599</v>
      </c>
      <c r="B918" s="9">
        <v>45238</v>
      </c>
      <c r="C918" s="2">
        <v>8.5091999999999999</v>
      </c>
      <c r="D918" s="1" t="s">
        <v>61</v>
      </c>
      <c r="E918" s="9">
        <v>45327</v>
      </c>
      <c r="H918" s="1">
        <f t="shared" si="56"/>
        <v>89</v>
      </c>
      <c r="I918" s="13">
        <f t="shared" si="57"/>
        <v>45238</v>
      </c>
      <c r="J918" s="13">
        <f t="shared" si="58"/>
        <v>45327</v>
      </c>
      <c r="K918" s="13" t="str">
        <f t="shared" si="59"/>
        <v/>
      </c>
    </row>
    <row r="919" spans="1:11" x14ac:dyDescent="0.3">
      <c r="A919" s="1" t="s">
        <v>599</v>
      </c>
      <c r="B919" s="9">
        <v>45203</v>
      </c>
      <c r="C919" s="2">
        <v>3.25</v>
      </c>
      <c r="D919" s="1" t="s">
        <v>61</v>
      </c>
      <c r="E919" s="9">
        <v>45349</v>
      </c>
      <c r="H919" s="1">
        <f t="shared" si="56"/>
        <v>146</v>
      </c>
      <c r="I919" s="13">
        <f t="shared" si="57"/>
        <v>45203</v>
      </c>
      <c r="J919" s="13">
        <f t="shared" si="58"/>
        <v>45349</v>
      </c>
      <c r="K919" s="13" t="str">
        <f t="shared" si="59"/>
        <v/>
      </c>
    </row>
    <row r="920" spans="1:11" x14ac:dyDescent="0.3">
      <c r="A920" s="1" t="s">
        <v>599</v>
      </c>
      <c r="B920" s="9">
        <v>45496</v>
      </c>
      <c r="C920" s="2">
        <v>27.712199999999999</v>
      </c>
      <c r="D920" s="1" t="s">
        <v>61</v>
      </c>
      <c r="E920" s="40" t="s">
        <v>600</v>
      </c>
      <c r="H920" s="1">
        <f t="shared" si="56"/>
        <v>65</v>
      </c>
      <c r="I920" s="13">
        <f t="shared" si="57"/>
        <v>45496</v>
      </c>
      <c r="J920" s="13">
        <f t="shared" si="58"/>
        <v>45561</v>
      </c>
      <c r="K920" s="13" t="str">
        <f t="shared" si="59"/>
        <v/>
      </c>
    </row>
    <row r="921" spans="1:11" x14ac:dyDescent="0.3">
      <c r="A921" s="1" t="s">
        <v>599</v>
      </c>
      <c r="B921" s="9">
        <v>45637</v>
      </c>
      <c r="C921" s="2">
        <v>4.34</v>
      </c>
      <c r="D921" s="1" t="s">
        <v>61</v>
      </c>
      <c r="E921" s="9">
        <v>45845</v>
      </c>
      <c r="H921" s="1">
        <f t="shared" si="56"/>
        <v>208</v>
      </c>
      <c r="I921" s="13">
        <f t="shared" si="57"/>
        <v>45637</v>
      </c>
      <c r="J921" s="13">
        <f t="shared" si="58"/>
        <v>45845</v>
      </c>
      <c r="K921" s="13" t="str">
        <f t="shared" si="59"/>
        <v/>
      </c>
    </row>
    <row r="922" spans="1:11" x14ac:dyDescent="0.3">
      <c r="A922" s="1" t="s">
        <v>599</v>
      </c>
      <c r="B922" s="9">
        <v>45588</v>
      </c>
      <c r="C922" s="2">
        <v>307.96539999999999</v>
      </c>
      <c r="D922" s="1" t="s">
        <v>61</v>
      </c>
      <c r="E922" s="9">
        <v>45660</v>
      </c>
      <c r="H922" s="1">
        <f t="shared" si="56"/>
        <v>72</v>
      </c>
      <c r="I922" s="13">
        <f t="shared" si="57"/>
        <v>45588</v>
      </c>
      <c r="J922" s="13">
        <f t="shared" si="58"/>
        <v>45660</v>
      </c>
      <c r="K922" s="13" t="str">
        <f t="shared" si="59"/>
        <v/>
      </c>
    </row>
    <row r="923" spans="1:11" x14ac:dyDescent="0.3">
      <c r="A923" s="1" t="s">
        <v>599</v>
      </c>
      <c r="B923" s="9">
        <v>45610</v>
      </c>
      <c r="C923" s="2">
        <v>111.3831</v>
      </c>
      <c r="D923" s="1" t="s">
        <v>243</v>
      </c>
      <c r="H923" s="1" t="str">
        <f t="shared" si="56"/>
        <v/>
      </c>
      <c r="I923" s="13">
        <f t="shared" si="57"/>
        <v>45610</v>
      </c>
      <c r="J923" s="13" t="str">
        <f t="shared" si="58"/>
        <v/>
      </c>
      <c r="K923" s="13" t="str">
        <f t="shared" si="59"/>
        <v/>
      </c>
    </row>
    <row r="924" spans="1:11" x14ac:dyDescent="0.3">
      <c r="A924" s="1" t="s">
        <v>599</v>
      </c>
      <c r="B924" s="9">
        <v>45700</v>
      </c>
      <c r="C924" s="2">
        <v>34.309399999999997</v>
      </c>
      <c r="D924" s="1" t="s">
        <v>61</v>
      </c>
      <c r="E924" s="9">
        <v>45761</v>
      </c>
      <c r="H924" s="1">
        <f t="shared" si="56"/>
        <v>61</v>
      </c>
      <c r="I924" s="13">
        <f t="shared" si="57"/>
        <v>45700</v>
      </c>
      <c r="J924" s="13">
        <f t="shared" si="58"/>
        <v>45761</v>
      </c>
      <c r="K924" s="13" t="str">
        <f t="shared" si="59"/>
        <v/>
      </c>
    </row>
    <row r="925" spans="1:11" x14ac:dyDescent="0.3">
      <c r="A925" s="1" t="s">
        <v>599</v>
      </c>
      <c r="B925" s="9">
        <v>45792</v>
      </c>
      <c r="C925" s="2">
        <v>72.158600000000007</v>
      </c>
      <c r="D925" s="1" t="s">
        <v>61</v>
      </c>
      <c r="E925" s="9">
        <v>45880</v>
      </c>
      <c r="H925" s="1">
        <f t="shared" si="56"/>
        <v>88</v>
      </c>
      <c r="I925" s="13">
        <f t="shared" si="57"/>
        <v>45792</v>
      </c>
      <c r="J925" s="13">
        <f t="shared" si="58"/>
        <v>45880</v>
      </c>
      <c r="K925" s="13" t="str">
        <f t="shared" si="59"/>
        <v/>
      </c>
    </row>
    <row r="926" spans="1:11" x14ac:dyDescent="0.3">
      <c r="A926" s="1" t="s">
        <v>599</v>
      </c>
      <c r="B926" s="9">
        <v>45748</v>
      </c>
      <c r="C926" s="2">
        <v>1.9129</v>
      </c>
      <c r="D926" s="1" t="s">
        <v>61</v>
      </c>
      <c r="E926" s="9">
        <v>45803</v>
      </c>
      <c r="H926" s="1">
        <f t="shared" si="56"/>
        <v>55</v>
      </c>
      <c r="I926" s="13">
        <f t="shared" si="57"/>
        <v>45748</v>
      </c>
      <c r="J926" s="13">
        <f t="shared" si="58"/>
        <v>45803</v>
      </c>
      <c r="K926" s="13" t="str">
        <f t="shared" si="59"/>
        <v/>
      </c>
    </row>
    <row r="927" spans="1:11" x14ac:dyDescent="0.3">
      <c r="A927" s="1" t="s">
        <v>599</v>
      </c>
      <c r="B927" s="9">
        <v>45804</v>
      </c>
      <c r="C927" s="2">
        <v>4.4093999999999998</v>
      </c>
      <c r="D927" s="1" t="s">
        <v>61</v>
      </c>
      <c r="E927" s="9">
        <v>45856</v>
      </c>
      <c r="H927" s="1">
        <f t="shared" si="56"/>
        <v>52</v>
      </c>
      <c r="I927" s="13">
        <f t="shared" si="57"/>
        <v>45804</v>
      </c>
      <c r="J927" s="13">
        <f t="shared" si="58"/>
        <v>45856</v>
      </c>
      <c r="K927" s="13" t="str">
        <f t="shared" si="59"/>
        <v/>
      </c>
    </row>
    <row r="928" spans="1:11" x14ac:dyDescent="0.3">
      <c r="A928" s="1" t="s">
        <v>599</v>
      </c>
      <c r="B928" s="9">
        <v>45775</v>
      </c>
      <c r="C928" s="2">
        <v>1.8021</v>
      </c>
      <c r="D928" s="1" t="s">
        <v>61</v>
      </c>
      <c r="E928" s="9">
        <v>45818</v>
      </c>
      <c r="H928" s="1">
        <f t="shared" si="56"/>
        <v>43</v>
      </c>
      <c r="I928" s="13">
        <f t="shared" si="57"/>
        <v>45775</v>
      </c>
      <c r="J928" s="13">
        <f t="shared" si="58"/>
        <v>45818</v>
      </c>
      <c r="K928" s="13" t="str">
        <f t="shared" si="59"/>
        <v/>
      </c>
    </row>
    <row r="929" spans="1:11" x14ac:dyDescent="0.3">
      <c r="A929" s="1" t="s">
        <v>599</v>
      </c>
      <c r="B929" s="9">
        <v>45775</v>
      </c>
      <c r="C929" s="2">
        <v>88.826800000000006</v>
      </c>
      <c r="D929" s="1" t="s">
        <v>61</v>
      </c>
      <c r="E929" s="9">
        <v>45852</v>
      </c>
      <c r="H929" s="1">
        <f t="shared" si="56"/>
        <v>77</v>
      </c>
      <c r="I929" s="13">
        <f t="shared" si="57"/>
        <v>45775</v>
      </c>
      <c r="J929" s="13">
        <f t="shared" si="58"/>
        <v>45852</v>
      </c>
      <c r="K929" s="13" t="str">
        <f t="shared" si="59"/>
        <v/>
      </c>
    </row>
    <row r="930" spans="1:11" x14ac:dyDescent="0.3">
      <c r="A930" s="1" t="s">
        <v>599</v>
      </c>
      <c r="B930" s="9">
        <v>45775</v>
      </c>
      <c r="C930" s="2">
        <v>19.2789</v>
      </c>
      <c r="D930" s="1" t="s">
        <v>61</v>
      </c>
      <c r="E930" s="9">
        <v>45859</v>
      </c>
      <c r="H930" s="1">
        <f t="shared" si="56"/>
        <v>84</v>
      </c>
      <c r="I930" s="13">
        <f t="shared" si="57"/>
        <v>45775</v>
      </c>
      <c r="J930" s="13">
        <f t="shared" si="58"/>
        <v>45859</v>
      </c>
      <c r="K930" s="13" t="str">
        <f t="shared" si="59"/>
        <v/>
      </c>
    </row>
    <row r="931" spans="1:11" x14ac:dyDescent="0.3">
      <c r="A931" s="1" t="s">
        <v>599</v>
      </c>
      <c r="B931" s="9">
        <v>45757</v>
      </c>
      <c r="C931" s="2">
        <v>15.160500000000001</v>
      </c>
      <c r="D931" s="1" t="s">
        <v>61</v>
      </c>
      <c r="E931" s="9">
        <v>45799</v>
      </c>
      <c r="H931" s="1">
        <f t="shared" si="56"/>
        <v>42</v>
      </c>
      <c r="I931" s="13">
        <f t="shared" si="57"/>
        <v>45757</v>
      </c>
      <c r="J931" s="13">
        <f t="shared" si="58"/>
        <v>45799</v>
      </c>
      <c r="K931" s="13" t="str">
        <f t="shared" si="59"/>
        <v/>
      </c>
    </row>
    <row r="932" spans="1:11" x14ac:dyDescent="0.3">
      <c r="A932" s="1" t="s">
        <v>599</v>
      </c>
      <c r="B932" s="9">
        <v>45771</v>
      </c>
      <c r="C932" s="2">
        <v>1</v>
      </c>
      <c r="D932" s="1" t="s">
        <v>61</v>
      </c>
      <c r="E932" s="9">
        <v>45831</v>
      </c>
      <c r="H932" s="1">
        <f t="shared" si="56"/>
        <v>60</v>
      </c>
      <c r="I932" s="13">
        <f t="shared" si="57"/>
        <v>45771</v>
      </c>
      <c r="J932" s="13">
        <f t="shared" si="58"/>
        <v>45831</v>
      </c>
      <c r="K932" s="13" t="str">
        <f t="shared" si="59"/>
        <v/>
      </c>
    </row>
    <row r="933" spans="1:11" x14ac:dyDescent="0.3">
      <c r="A933" s="1" t="s">
        <v>599</v>
      </c>
      <c r="B933" s="9">
        <v>45755</v>
      </c>
      <c r="C933" s="2">
        <v>6.58</v>
      </c>
      <c r="D933" s="1" t="s">
        <v>61</v>
      </c>
      <c r="E933" s="9">
        <v>45818</v>
      </c>
      <c r="H933" s="1">
        <f t="shared" si="56"/>
        <v>63</v>
      </c>
      <c r="I933" s="13">
        <f t="shared" si="57"/>
        <v>45755</v>
      </c>
      <c r="J933" s="13">
        <f t="shared" si="58"/>
        <v>45818</v>
      </c>
      <c r="K933" s="13" t="str">
        <f t="shared" si="59"/>
        <v/>
      </c>
    </row>
    <row r="934" spans="1:11" x14ac:dyDescent="0.3">
      <c r="A934" s="1" t="s">
        <v>599</v>
      </c>
      <c r="B934" s="9">
        <v>45789</v>
      </c>
      <c r="C934" s="2">
        <v>1.5798000000000001</v>
      </c>
      <c r="D934" s="1" t="s">
        <v>61</v>
      </c>
      <c r="E934" s="9">
        <v>45838</v>
      </c>
      <c r="H934" s="1">
        <f t="shared" si="56"/>
        <v>49</v>
      </c>
      <c r="I934" s="13">
        <f t="shared" si="57"/>
        <v>45789</v>
      </c>
      <c r="J934" s="13">
        <f t="shared" si="58"/>
        <v>45838</v>
      </c>
      <c r="K934" s="13" t="str">
        <f t="shared" si="59"/>
        <v/>
      </c>
    </row>
    <row r="935" spans="1:11" x14ac:dyDescent="0.3">
      <c r="A935" s="1" t="s">
        <v>599</v>
      </c>
      <c r="B935" s="9">
        <v>45007</v>
      </c>
      <c r="C935" s="2">
        <v>2.6017999999999999</v>
      </c>
      <c r="D935" s="1" t="s">
        <v>61</v>
      </c>
      <c r="E935" s="9">
        <v>45117</v>
      </c>
      <c r="H935" s="1">
        <f t="shared" si="56"/>
        <v>110</v>
      </c>
      <c r="I935" s="13">
        <f t="shared" si="57"/>
        <v>45007</v>
      </c>
      <c r="J935" s="13">
        <f t="shared" si="58"/>
        <v>45117</v>
      </c>
      <c r="K935" s="13" t="str">
        <f t="shared" si="59"/>
        <v/>
      </c>
    </row>
    <row r="936" spans="1:11" x14ac:dyDescent="0.3">
      <c r="A936" s="1" t="s">
        <v>599</v>
      </c>
      <c r="B936" s="9">
        <v>45083</v>
      </c>
      <c r="C936" s="2">
        <v>4.3975999999999997</v>
      </c>
      <c r="D936" s="1" t="s">
        <v>61</v>
      </c>
      <c r="E936" s="9">
        <v>45216</v>
      </c>
      <c r="H936" s="1">
        <f t="shared" si="56"/>
        <v>133</v>
      </c>
      <c r="I936" s="13">
        <f t="shared" si="57"/>
        <v>45083</v>
      </c>
      <c r="J936" s="13">
        <f t="shared" si="58"/>
        <v>45216</v>
      </c>
      <c r="K936" s="13" t="str">
        <f t="shared" si="59"/>
        <v/>
      </c>
    </row>
    <row r="937" spans="1:11" x14ac:dyDescent="0.3">
      <c r="A937" s="1" t="s">
        <v>599</v>
      </c>
      <c r="B937" s="9">
        <v>45328</v>
      </c>
      <c r="C937" s="2">
        <v>3.4994000000000001</v>
      </c>
      <c r="D937" s="1" t="s">
        <v>61</v>
      </c>
      <c r="E937" s="9">
        <v>45432</v>
      </c>
      <c r="H937" s="1">
        <f t="shared" si="56"/>
        <v>104</v>
      </c>
      <c r="I937" s="13">
        <f t="shared" si="57"/>
        <v>45328</v>
      </c>
      <c r="J937" s="13">
        <f t="shared" si="58"/>
        <v>45432</v>
      </c>
      <c r="K937" s="13" t="str">
        <f t="shared" si="59"/>
        <v/>
      </c>
    </row>
    <row r="938" spans="1:11" x14ac:dyDescent="0.3">
      <c r="A938" s="1" t="s">
        <v>599</v>
      </c>
      <c r="B938" s="9">
        <v>45203</v>
      </c>
      <c r="C938" s="2">
        <v>16.547000000000001</v>
      </c>
      <c r="D938" s="1" t="s">
        <v>61</v>
      </c>
      <c r="E938" s="9">
        <v>45349</v>
      </c>
      <c r="H938" s="1">
        <f t="shared" si="56"/>
        <v>146</v>
      </c>
      <c r="I938" s="13">
        <f t="shared" si="57"/>
        <v>45203</v>
      </c>
      <c r="J938" s="13">
        <f t="shared" si="58"/>
        <v>45349</v>
      </c>
      <c r="K938" s="13" t="str">
        <f t="shared" si="59"/>
        <v/>
      </c>
    </row>
    <row r="939" spans="1:11" x14ac:dyDescent="0.3">
      <c r="A939" s="1" t="s">
        <v>599</v>
      </c>
      <c r="B939" s="9">
        <v>45540</v>
      </c>
      <c r="C939" s="2">
        <v>4.9973999999999998</v>
      </c>
      <c r="D939" s="1" t="s">
        <v>61</v>
      </c>
      <c r="E939" s="9">
        <v>45607</v>
      </c>
      <c r="H939" s="1">
        <f t="shared" si="56"/>
        <v>67</v>
      </c>
      <c r="I939" s="13">
        <f t="shared" si="57"/>
        <v>45540</v>
      </c>
      <c r="J939" s="13">
        <f t="shared" si="58"/>
        <v>45607</v>
      </c>
      <c r="K939" s="13" t="str">
        <f t="shared" si="59"/>
        <v/>
      </c>
    </row>
    <row r="940" spans="1:11" x14ac:dyDescent="0.3">
      <c r="A940" s="1" t="s">
        <v>599</v>
      </c>
      <c r="B940" s="9">
        <v>45804</v>
      </c>
      <c r="C940" s="2">
        <v>61.545999999999999</v>
      </c>
      <c r="D940" s="1" t="s">
        <v>61</v>
      </c>
      <c r="E940" s="9">
        <v>45860</v>
      </c>
      <c r="H940" s="1">
        <f t="shared" si="56"/>
        <v>56</v>
      </c>
      <c r="I940" s="13">
        <f t="shared" si="57"/>
        <v>45804</v>
      </c>
      <c r="J940" s="13">
        <f t="shared" si="58"/>
        <v>45860</v>
      </c>
      <c r="K940" s="13" t="str">
        <f t="shared" si="59"/>
        <v/>
      </c>
    </row>
    <row r="941" spans="1:11" x14ac:dyDescent="0.3">
      <c r="A941" s="1" t="s">
        <v>599</v>
      </c>
      <c r="B941" s="9">
        <v>45715</v>
      </c>
      <c r="C941" s="2">
        <v>241.239</v>
      </c>
      <c r="D941" s="1" t="s">
        <v>61</v>
      </c>
      <c r="E941" s="9">
        <v>45763</v>
      </c>
      <c r="H941" s="1">
        <f t="shared" si="56"/>
        <v>48</v>
      </c>
      <c r="I941" s="13">
        <f t="shared" si="57"/>
        <v>45715</v>
      </c>
      <c r="J941" s="13">
        <f t="shared" si="58"/>
        <v>45763</v>
      </c>
      <c r="K941" s="13" t="str">
        <f t="shared" si="59"/>
        <v/>
      </c>
    </row>
    <row r="942" spans="1:11" x14ac:dyDescent="0.3">
      <c r="A942" s="1" t="s">
        <v>599</v>
      </c>
      <c r="B942" s="9">
        <v>45805</v>
      </c>
      <c r="C942" s="2">
        <v>255.685</v>
      </c>
      <c r="D942" s="1" t="s">
        <v>61</v>
      </c>
      <c r="E942" s="9">
        <v>45860</v>
      </c>
      <c r="H942" s="1">
        <f t="shared" si="56"/>
        <v>55</v>
      </c>
      <c r="I942" s="13">
        <f t="shared" si="57"/>
        <v>45805</v>
      </c>
      <c r="J942" s="13">
        <f t="shared" si="58"/>
        <v>45860</v>
      </c>
      <c r="K942" s="13" t="str">
        <f t="shared" si="59"/>
        <v/>
      </c>
    </row>
    <row r="943" spans="1:11" x14ac:dyDescent="0.3">
      <c r="A943" s="1" t="s">
        <v>599</v>
      </c>
      <c r="B943" s="9">
        <v>45832</v>
      </c>
      <c r="C943" s="2">
        <v>147.499</v>
      </c>
      <c r="D943" s="1" t="s">
        <v>61</v>
      </c>
      <c r="E943" s="9">
        <v>45866</v>
      </c>
      <c r="H943" s="1">
        <f t="shared" si="56"/>
        <v>34</v>
      </c>
      <c r="I943" s="13">
        <f t="shared" si="57"/>
        <v>45832</v>
      </c>
      <c r="J943" s="13">
        <f t="shared" si="58"/>
        <v>45866</v>
      </c>
      <c r="K943" s="13" t="str">
        <f t="shared" si="59"/>
        <v/>
      </c>
    </row>
    <row r="944" spans="1:11" x14ac:dyDescent="0.3">
      <c r="A944" s="1" t="s">
        <v>599</v>
      </c>
      <c r="B944" s="9">
        <v>45775</v>
      </c>
      <c r="C944" s="2">
        <v>31.986699999999999</v>
      </c>
      <c r="D944" s="1" t="s">
        <v>61</v>
      </c>
      <c r="E944" s="9">
        <v>45852</v>
      </c>
      <c r="H944" s="1">
        <f t="shared" si="56"/>
        <v>77</v>
      </c>
      <c r="I944" s="13">
        <f t="shared" si="57"/>
        <v>45775</v>
      </c>
      <c r="J944" s="13">
        <f t="shared" si="58"/>
        <v>45852</v>
      </c>
      <c r="K944" s="13" t="str">
        <f t="shared" si="59"/>
        <v/>
      </c>
    </row>
    <row r="945" spans="1:11" x14ac:dyDescent="0.3">
      <c r="A945" s="1" t="s">
        <v>599</v>
      </c>
      <c r="B945" s="9">
        <v>45775</v>
      </c>
      <c r="C945" s="2">
        <v>5.19</v>
      </c>
      <c r="D945" s="1" t="s">
        <v>61</v>
      </c>
      <c r="E945" s="9">
        <v>45859</v>
      </c>
      <c r="H945" s="1">
        <f t="shared" si="56"/>
        <v>84</v>
      </c>
      <c r="I945" s="13">
        <f t="shared" si="57"/>
        <v>45775</v>
      </c>
      <c r="J945" s="13">
        <f t="shared" si="58"/>
        <v>45859</v>
      </c>
      <c r="K945" s="13" t="str">
        <f t="shared" si="59"/>
        <v/>
      </c>
    </row>
    <row r="946" spans="1:11" x14ac:dyDescent="0.3">
      <c r="A946" s="1" t="s">
        <v>599</v>
      </c>
      <c r="B946" s="9">
        <v>45775</v>
      </c>
      <c r="C946" s="2">
        <v>38.875500000000002</v>
      </c>
      <c r="D946" s="1" t="s">
        <v>61</v>
      </c>
      <c r="E946" s="9">
        <v>45859</v>
      </c>
      <c r="H946" s="1">
        <f t="shared" si="56"/>
        <v>84</v>
      </c>
      <c r="I946" s="13">
        <f t="shared" si="57"/>
        <v>45775</v>
      </c>
      <c r="J946" s="13">
        <f t="shared" si="58"/>
        <v>45859</v>
      </c>
      <c r="K946" s="13" t="str">
        <f t="shared" si="59"/>
        <v/>
      </c>
    </row>
    <row r="947" spans="1:11" x14ac:dyDescent="0.3">
      <c r="A947" s="1" t="s">
        <v>599</v>
      </c>
      <c r="B947" s="9">
        <v>45483</v>
      </c>
      <c r="C947" s="2">
        <v>31.547899999999998</v>
      </c>
      <c r="D947" s="1" t="s">
        <v>61</v>
      </c>
      <c r="E947" s="9">
        <v>45558</v>
      </c>
      <c r="H947" s="1">
        <f t="shared" si="56"/>
        <v>75</v>
      </c>
      <c r="I947" s="13">
        <f t="shared" si="57"/>
        <v>45483</v>
      </c>
      <c r="J947" s="13">
        <f t="shared" si="58"/>
        <v>45558</v>
      </c>
      <c r="K947" s="13" t="str">
        <f t="shared" si="59"/>
        <v/>
      </c>
    </row>
    <row r="948" spans="1:11" x14ac:dyDescent="0.3">
      <c r="A948" s="1" t="s">
        <v>599</v>
      </c>
      <c r="B948" s="9">
        <v>45271</v>
      </c>
      <c r="C948" s="2">
        <v>0.71009999999999995</v>
      </c>
      <c r="D948" s="1" t="s">
        <v>61</v>
      </c>
      <c r="E948" s="9">
        <v>45357</v>
      </c>
      <c r="H948" s="1">
        <f t="shared" si="56"/>
        <v>86</v>
      </c>
      <c r="I948" s="13">
        <f t="shared" si="57"/>
        <v>45271</v>
      </c>
      <c r="J948" s="13">
        <f t="shared" si="58"/>
        <v>45357</v>
      </c>
      <c r="K948" s="13" t="str">
        <f t="shared" si="59"/>
        <v/>
      </c>
    </row>
    <row r="949" spans="1:11" x14ac:dyDescent="0.3">
      <c r="A949" s="1" t="s">
        <v>599</v>
      </c>
      <c r="B949" s="9">
        <v>45775</v>
      </c>
      <c r="C949" s="2">
        <v>38.517000000000003</v>
      </c>
      <c r="D949" s="1" t="s">
        <v>61</v>
      </c>
      <c r="E949" s="9">
        <v>45855</v>
      </c>
      <c r="H949" s="1">
        <f t="shared" si="56"/>
        <v>80</v>
      </c>
      <c r="I949" s="13">
        <f t="shared" si="57"/>
        <v>45775</v>
      </c>
      <c r="J949" s="13">
        <f t="shared" si="58"/>
        <v>45855</v>
      </c>
      <c r="K949" s="13" t="str">
        <f t="shared" si="59"/>
        <v/>
      </c>
    </row>
    <row r="950" spans="1:11" x14ac:dyDescent="0.3">
      <c r="A950" s="1" t="s">
        <v>599</v>
      </c>
      <c r="B950" s="9">
        <v>45775</v>
      </c>
      <c r="C950" s="2">
        <v>4.9766000000000004</v>
      </c>
      <c r="D950" s="1" t="s">
        <v>61</v>
      </c>
      <c r="E950" s="9">
        <v>45861</v>
      </c>
      <c r="H950" s="1">
        <f t="shared" si="56"/>
        <v>86</v>
      </c>
      <c r="I950" s="13">
        <f t="shared" si="57"/>
        <v>45775</v>
      </c>
      <c r="J950" s="13">
        <f t="shared" si="58"/>
        <v>45861</v>
      </c>
      <c r="K950" s="13" t="str">
        <f t="shared" si="59"/>
        <v/>
      </c>
    </row>
    <row r="951" spans="1:11" x14ac:dyDescent="0.3">
      <c r="A951" s="1" t="s">
        <v>599</v>
      </c>
      <c r="B951" s="9">
        <v>45775</v>
      </c>
      <c r="C951" s="2">
        <v>54.753999999999998</v>
      </c>
      <c r="D951" s="1" t="s">
        <v>61</v>
      </c>
      <c r="E951" s="9">
        <v>45855</v>
      </c>
      <c r="H951" s="1">
        <f t="shared" si="56"/>
        <v>80</v>
      </c>
      <c r="I951" s="13">
        <f t="shared" si="57"/>
        <v>45775</v>
      </c>
      <c r="J951" s="13">
        <f t="shared" si="58"/>
        <v>45855</v>
      </c>
      <c r="K951" s="13" t="str">
        <f t="shared" si="59"/>
        <v/>
      </c>
    </row>
    <row r="952" spans="1:11" x14ac:dyDescent="0.3">
      <c r="A952" s="1" t="s">
        <v>599</v>
      </c>
      <c r="B952" s="9">
        <v>45712</v>
      </c>
      <c r="C952" s="2">
        <v>36.082000000000001</v>
      </c>
      <c r="D952" s="1" t="s">
        <v>61</v>
      </c>
      <c r="E952" s="9">
        <v>45764</v>
      </c>
      <c r="H952" s="1">
        <f t="shared" si="56"/>
        <v>52</v>
      </c>
      <c r="I952" s="13">
        <f t="shared" si="57"/>
        <v>45712</v>
      </c>
      <c r="J952" s="13">
        <f t="shared" si="58"/>
        <v>45764</v>
      </c>
      <c r="K952" s="13" t="str">
        <f t="shared" si="59"/>
        <v/>
      </c>
    </row>
    <row r="953" spans="1:11" x14ac:dyDescent="0.3">
      <c r="A953" s="1" t="s">
        <v>599</v>
      </c>
      <c r="B953" s="9">
        <v>45712</v>
      </c>
      <c r="C953" s="2">
        <v>9.93</v>
      </c>
      <c r="D953" s="1" t="s">
        <v>61</v>
      </c>
      <c r="E953" s="9">
        <v>45764</v>
      </c>
      <c r="H953" s="1">
        <f t="shared" si="56"/>
        <v>52</v>
      </c>
      <c r="I953" s="13">
        <f t="shared" si="57"/>
        <v>45712</v>
      </c>
      <c r="J953" s="13">
        <f t="shared" si="58"/>
        <v>45764</v>
      </c>
      <c r="K953" s="13" t="str">
        <f t="shared" si="59"/>
        <v/>
      </c>
    </row>
    <row r="954" spans="1:11" x14ac:dyDescent="0.3">
      <c r="A954" s="1" t="s">
        <v>599</v>
      </c>
      <c r="B954" s="9">
        <v>45706</v>
      </c>
      <c r="C954" s="2">
        <v>37.785400000000003</v>
      </c>
      <c r="D954" s="1" t="s">
        <v>61</v>
      </c>
      <c r="E954" s="9">
        <v>45763</v>
      </c>
      <c r="H954" s="1">
        <f t="shared" si="56"/>
        <v>57</v>
      </c>
      <c r="I954" s="13">
        <f t="shared" si="57"/>
        <v>45706</v>
      </c>
      <c r="J954" s="13">
        <f t="shared" si="58"/>
        <v>45763</v>
      </c>
      <c r="K954" s="13" t="str">
        <f t="shared" si="59"/>
        <v/>
      </c>
    </row>
    <row r="955" spans="1:11" x14ac:dyDescent="0.3">
      <c r="A955" s="1" t="s">
        <v>599</v>
      </c>
      <c r="B955" s="9">
        <v>45721</v>
      </c>
      <c r="C955" s="2">
        <v>7.3567999999999998</v>
      </c>
      <c r="D955" s="1" t="s">
        <v>61</v>
      </c>
      <c r="E955" s="9">
        <v>45789</v>
      </c>
      <c r="H955" s="1">
        <f t="shared" si="56"/>
        <v>68</v>
      </c>
      <c r="I955" s="13">
        <f t="shared" si="57"/>
        <v>45721</v>
      </c>
      <c r="J955" s="13">
        <f t="shared" si="58"/>
        <v>45789</v>
      </c>
      <c r="K955" s="13" t="str">
        <f t="shared" si="59"/>
        <v/>
      </c>
    </row>
    <row r="956" spans="1:11" x14ac:dyDescent="0.3">
      <c r="A956" s="1" t="s">
        <v>599</v>
      </c>
      <c r="B956" s="9">
        <v>45868</v>
      </c>
      <c r="C956" s="2">
        <v>29.970199999999998</v>
      </c>
      <c r="D956" s="1" t="s">
        <v>243</v>
      </c>
      <c r="H956" s="1" t="str">
        <f t="shared" si="56"/>
        <v/>
      </c>
      <c r="I956" s="13">
        <f t="shared" si="57"/>
        <v>45868</v>
      </c>
      <c r="J956" s="13" t="str">
        <f t="shared" si="58"/>
        <v/>
      </c>
      <c r="K956" s="13" t="str">
        <f t="shared" si="59"/>
        <v/>
      </c>
    </row>
    <row r="957" spans="1:11" x14ac:dyDescent="0.3">
      <c r="A957" s="1" t="s">
        <v>599</v>
      </c>
      <c r="B957" s="9">
        <v>45868</v>
      </c>
      <c r="C957" s="2">
        <v>162.25700000000001</v>
      </c>
      <c r="D957" s="1" t="s">
        <v>243</v>
      </c>
      <c r="H957" s="1" t="str">
        <f t="shared" si="56"/>
        <v/>
      </c>
      <c r="I957" s="13">
        <f t="shared" si="57"/>
        <v>45868</v>
      </c>
      <c r="J957" s="13" t="str">
        <f t="shared" si="58"/>
        <v/>
      </c>
      <c r="K957" s="13" t="str">
        <f t="shared" si="59"/>
        <v/>
      </c>
    </row>
    <row r="958" spans="1:11" x14ac:dyDescent="0.3">
      <c r="A958" s="1" t="s">
        <v>599</v>
      </c>
      <c r="B958" s="9">
        <v>45579</v>
      </c>
      <c r="C958" s="2">
        <v>1.6484000000000001</v>
      </c>
      <c r="D958" s="1" t="s">
        <v>61</v>
      </c>
      <c r="E958" s="9">
        <v>45720</v>
      </c>
      <c r="H958" s="1">
        <f t="shared" si="56"/>
        <v>141</v>
      </c>
      <c r="I958" s="13">
        <f t="shared" si="57"/>
        <v>45579</v>
      </c>
      <c r="J958" s="13">
        <f t="shared" si="58"/>
        <v>45720</v>
      </c>
      <c r="K958" s="13" t="str">
        <f t="shared" si="59"/>
        <v/>
      </c>
    </row>
    <row r="959" spans="1:11" x14ac:dyDescent="0.3">
      <c r="A959" s="1" t="s">
        <v>599</v>
      </c>
      <c r="B959" s="9">
        <v>45706</v>
      </c>
      <c r="C959" s="2">
        <v>10</v>
      </c>
      <c r="D959" s="1" t="s">
        <v>61</v>
      </c>
      <c r="E959" s="9">
        <v>45763</v>
      </c>
      <c r="H959" s="1">
        <f t="shared" si="56"/>
        <v>57</v>
      </c>
      <c r="I959" s="13">
        <f t="shared" si="57"/>
        <v>45706</v>
      </c>
      <c r="J959" s="13">
        <f t="shared" si="58"/>
        <v>45763</v>
      </c>
      <c r="K959" s="13" t="str">
        <f t="shared" si="59"/>
        <v/>
      </c>
    </row>
    <row r="960" spans="1:11" x14ac:dyDescent="0.3">
      <c r="A960" s="1" t="s">
        <v>599</v>
      </c>
      <c r="B960" s="9">
        <v>45666</v>
      </c>
      <c r="C960" s="2">
        <v>6.9462999999999999</v>
      </c>
      <c r="D960" s="1" t="s">
        <v>61</v>
      </c>
      <c r="E960" s="9">
        <v>45769</v>
      </c>
      <c r="H960" s="1">
        <f t="shared" si="56"/>
        <v>103</v>
      </c>
      <c r="I960" s="13">
        <f t="shared" si="57"/>
        <v>45666</v>
      </c>
      <c r="J960" s="13">
        <f t="shared" si="58"/>
        <v>45769</v>
      </c>
      <c r="K960" s="13" t="str">
        <f t="shared" si="59"/>
        <v/>
      </c>
    </row>
    <row r="961" spans="1:11" x14ac:dyDescent="0.3">
      <c r="A961" s="1" t="s">
        <v>599</v>
      </c>
      <c r="B961" s="9">
        <v>45666</v>
      </c>
      <c r="C961" s="2">
        <v>5.0445000000000002</v>
      </c>
      <c r="D961" s="1" t="s">
        <v>61</v>
      </c>
      <c r="E961" s="9">
        <v>45769</v>
      </c>
      <c r="H961" s="1">
        <f t="shared" si="56"/>
        <v>103</v>
      </c>
      <c r="I961" s="13">
        <f t="shared" si="57"/>
        <v>45666</v>
      </c>
      <c r="J961" s="13">
        <f t="shared" si="58"/>
        <v>45769</v>
      </c>
      <c r="K961" s="13" t="str">
        <f t="shared" si="59"/>
        <v/>
      </c>
    </row>
    <row r="962" spans="1:11" x14ac:dyDescent="0.3">
      <c r="A962" s="1" t="s">
        <v>599</v>
      </c>
      <c r="B962" s="9">
        <v>45666</v>
      </c>
      <c r="C962" s="2">
        <v>5.0453000000000001</v>
      </c>
      <c r="D962" s="1" t="s">
        <v>61</v>
      </c>
      <c r="E962" s="9">
        <v>45769</v>
      </c>
      <c r="H962" s="1">
        <f t="shared" ref="H962:H996" si="60">IF(AND(LEN(I962)&gt;0,LEN(J962)&gt;0),J962-I962,"")</f>
        <v>103</v>
      </c>
      <c r="I962" s="13">
        <f t="shared" ref="I962:I996" si="61">IF(B962="","",IF(ISNUMBER(B962),B962,DATE(VALUE(RIGHT(TRIM(B962),4)),VALUE(MID(TRIM(B962),4,2)),VALUE(LEFT(TRIM(B962),2)))))</f>
        <v>45666</v>
      </c>
      <c r="J962" s="13">
        <f t="shared" ref="J962:J996" si="62">IF(E962="","",IF(ISNUMBER(E962),E962,DATE(VALUE(RIGHT(TRIM(E962),4)),VALUE(MID(TRIM(E962),4,2)),VALUE(LEFT(TRIM(E962),2)))))</f>
        <v>45769</v>
      </c>
      <c r="K962" s="13" t="str">
        <f t="shared" ref="K962:K996" si="63">IF(F962="","",IF(ISNUMBER(F962),F962,DATE(VALUE(RIGHT(TRIM(F962),4)),VALUE(MID(TRIM(F962),4,2)),VALUE(LEFT(TRIM(F962),2)))))</f>
        <v/>
      </c>
    </row>
    <row r="963" spans="1:11" x14ac:dyDescent="0.3">
      <c r="A963" s="1" t="s">
        <v>599</v>
      </c>
      <c r="B963" s="9">
        <v>45712</v>
      </c>
      <c r="C963" s="2">
        <v>8.0286000000000008</v>
      </c>
      <c r="D963" s="1" t="s">
        <v>61</v>
      </c>
      <c r="E963" s="9">
        <v>45763</v>
      </c>
      <c r="H963" s="1">
        <f t="shared" si="60"/>
        <v>51</v>
      </c>
      <c r="I963" s="13">
        <f t="shared" si="61"/>
        <v>45712</v>
      </c>
      <c r="J963" s="13">
        <f t="shared" si="62"/>
        <v>45763</v>
      </c>
      <c r="K963" s="13" t="str">
        <f t="shared" si="63"/>
        <v/>
      </c>
    </row>
    <row r="964" spans="1:11" x14ac:dyDescent="0.3">
      <c r="A964" s="1" t="s">
        <v>599</v>
      </c>
      <c r="B964" s="9">
        <v>45482</v>
      </c>
      <c r="C964" s="2">
        <v>3.0994000000000002</v>
      </c>
      <c r="D964" s="1" t="s">
        <v>61</v>
      </c>
      <c r="E964" s="9">
        <v>45538</v>
      </c>
      <c r="H964" s="1">
        <f t="shared" si="60"/>
        <v>56</v>
      </c>
      <c r="I964" s="13">
        <f t="shared" si="61"/>
        <v>45482</v>
      </c>
      <c r="J964" s="13">
        <f t="shared" si="62"/>
        <v>45538</v>
      </c>
      <c r="K964" s="13" t="str">
        <f t="shared" si="63"/>
        <v/>
      </c>
    </row>
    <row r="965" spans="1:11" x14ac:dyDescent="0.3">
      <c r="A965" s="1" t="s">
        <v>599</v>
      </c>
      <c r="B965" s="9">
        <v>45083</v>
      </c>
      <c r="C965" s="2">
        <v>7.0925000000000002</v>
      </c>
      <c r="D965" s="1" t="s">
        <v>61</v>
      </c>
      <c r="E965" s="9">
        <v>45216</v>
      </c>
      <c r="H965" s="1">
        <f t="shared" si="60"/>
        <v>133</v>
      </c>
      <c r="I965" s="13">
        <f t="shared" si="61"/>
        <v>45083</v>
      </c>
      <c r="J965" s="13">
        <f t="shared" si="62"/>
        <v>45216</v>
      </c>
      <c r="K965" s="13" t="str">
        <f t="shared" si="63"/>
        <v/>
      </c>
    </row>
    <row r="966" spans="1:11" x14ac:dyDescent="0.3">
      <c r="A966" s="1" t="s">
        <v>599</v>
      </c>
      <c r="B966" s="9">
        <v>45677</v>
      </c>
      <c r="C966" s="2">
        <v>22.505800000000001</v>
      </c>
      <c r="D966" s="1" t="s">
        <v>61</v>
      </c>
      <c r="E966" s="9">
        <v>45740</v>
      </c>
      <c r="H966" s="1">
        <f t="shared" si="60"/>
        <v>63</v>
      </c>
      <c r="I966" s="13">
        <f t="shared" si="61"/>
        <v>45677</v>
      </c>
      <c r="J966" s="13">
        <f t="shared" si="62"/>
        <v>45740</v>
      </c>
      <c r="K966" s="13" t="str">
        <f t="shared" si="63"/>
        <v/>
      </c>
    </row>
    <row r="967" spans="1:11" x14ac:dyDescent="0.3">
      <c r="A967" s="1" t="s">
        <v>599</v>
      </c>
      <c r="B967" s="9">
        <v>45838</v>
      </c>
      <c r="C967" s="2">
        <v>8.2622</v>
      </c>
      <c r="D967" s="1" t="s">
        <v>243</v>
      </c>
      <c r="H967" s="1" t="str">
        <f t="shared" si="60"/>
        <v/>
      </c>
      <c r="I967" s="13">
        <f t="shared" si="61"/>
        <v>45838</v>
      </c>
      <c r="J967" s="13" t="str">
        <f t="shared" si="62"/>
        <v/>
      </c>
      <c r="K967" s="13" t="str">
        <f t="shared" si="63"/>
        <v/>
      </c>
    </row>
    <row r="968" spans="1:11" x14ac:dyDescent="0.3">
      <c r="A968" s="1" t="s">
        <v>599</v>
      </c>
      <c r="B968" s="9">
        <v>45280</v>
      </c>
      <c r="C968" s="2">
        <v>0.53290000000000004</v>
      </c>
      <c r="D968" s="1" t="s">
        <v>223</v>
      </c>
      <c r="F968" s="9">
        <v>45673</v>
      </c>
      <c r="G968" s="1" t="s">
        <v>601</v>
      </c>
      <c r="H968" s="1" t="str">
        <f t="shared" si="60"/>
        <v/>
      </c>
      <c r="I968" s="13">
        <f t="shared" si="61"/>
        <v>45280</v>
      </c>
      <c r="J968" s="13" t="str">
        <f t="shared" si="62"/>
        <v/>
      </c>
      <c r="K968" s="13">
        <f t="shared" si="63"/>
        <v>45673</v>
      </c>
    </row>
    <row r="969" spans="1:11" x14ac:dyDescent="0.3">
      <c r="A969" s="1" t="s">
        <v>599</v>
      </c>
      <c r="B969" s="9">
        <v>45225</v>
      </c>
      <c r="C969" s="2">
        <v>37.3795</v>
      </c>
      <c r="D969" s="1" t="s">
        <v>61</v>
      </c>
      <c r="E969" s="9">
        <v>45327</v>
      </c>
      <c r="H969" s="1">
        <f t="shared" si="60"/>
        <v>102</v>
      </c>
      <c r="I969" s="13">
        <f t="shared" si="61"/>
        <v>45225</v>
      </c>
      <c r="J969" s="13">
        <f t="shared" si="62"/>
        <v>45327</v>
      </c>
      <c r="K969" s="13" t="str">
        <f t="shared" si="63"/>
        <v/>
      </c>
    </row>
    <row r="970" spans="1:11" x14ac:dyDescent="0.3">
      <c r="A970" s="1" t="s">
        <v>599</v>
      </c>
      <c r="B970" s="9">
        <v>45180</v>
      </c>
      <c r="C970" s="2">
        <v>38.619300000000003</v>
      </c>
      <c r="D970" s="1" t="s">
        <v>61</v>
      </c>
      <c r="E970" s="9">
        <v>45275</v>
      </c>
      <c r="H970" s="1">
        <f t="shared" si="60"/>
        <v>95</v>
      </c>
      <c r="I970" s="13">
        <f t="shared" si="61"/>
        <v>45180</v>
      </c>
      <c r="J970" s="13">
        <f t="shared" si="62"/>
        <v>45275</v>
      </c>
      <c r="K970" s="13" t="str">
        <f t="shared" si="63"/>
        <v/>
      </c>
    </row>
    <row r="971" spans="1:11" x14ac:dyDescent="0.3">
      <c r="A971" s="1" t="s">
        <v>599</v>
      </c>
      <c r="B971" s="9">
        <v>45614</v>
      </c>
      <c r="C971" s="2">
        <v>52.065399999999997</v>
      </c>
      <c r="D971" s="1" t="s">
        <v>61</v>
      </c>
      <c r="E971" s="9">
        <v>45642</v>
      </c>
      <c r="H971" s="1">
        <f t="shared" si="60"/>
        <v>28</v>
      </c>
      <c r="I971" s="13">
        <f t="shared" si="61"/>
        <v>45614</v>
      </c>
      <c r="J971" s="13">
        <f t="shared" si="62"/>
        <v>45642</v>
      </c>
      <c r="K971" s="13" t="str">
        <f t="shared" si="63"/>
        <v/>
      </c>
    </row>
    <row r="972" spans="1:11" x14ac:dyDescent="0.3">
      <c r="A972" s="1" t="s">
        <v>599</v>
      </c>
      <c r="B972" s="9">
        <v>45294</v>
      </c>
      <c r="C972" s="2">
        <v>618.21969999999999</v>
      </c>
      <c r="D972" s="1" t="s">
        <v>61</v>
      </c>
      <c r="E972" s="9">
        <v>45362</v>
      </c>
      <c r="H972" s="1">
        <f t="shared" si="60"/>
        <v>68</v>
      </c>
      <c r="I972" s="13">
        <f t="shared" si="61"/>
        <v>45294</v>
      </c>
      <c r="J972" s="13">
        <f t="shared" si="62"/>
        <v>45362</v>
      </c>
      <c r="K972" s="13" t="str">
        <f t="shared" si="63"/>
        <v/>
      </c>
    </row>
    <row r="973" spans="1:11" x14ac:dyDescent="0.3">
      <c r="A973" s="1" t="s">
        <v>599</v>
      </c>
      <c r="B973" s="9">
        <v>45425</v>
      </c>
      <c r="C973" s="2">
        <v>3.0339999999999998</v>
      </c>
      <c r="D973" s="1" t="s">
        <v>61</v>
      </c>
      <c r="E973" s="9">
        <v>45488</v>
      </c>
      <c r="H973" s="1">
        <f t="shared" si="60"/>
        <v>63</v>
      </c>
      <c r="I973" s="13">
        <f t="shared" si="61"/>
        <v>45425</v>
      </c>
      <c r="J973" s="13">
        <f t="shared" si="62"/>
        <v>45488</v>
      </c>
      <c r="K973" s="13" t="str">
        <f t="shared" si="63"/>
        <v/>
      </c>
    </row>
    <row r="974" spans="1:11" x14ac:dyDescent="0.3">
      <c r="A974" s="1" t="s">
        <v>599</v>
      </c>
      <c r="B974" s="9">
        <v>45489</v>
      </c>
      <c r="C974" s="2">
        <v>33.557099999999998</v>
      </c>
      <c r="D974" s="1" t="s">
        <v>61</v>
      </c>
      <c r="E974" s="9">
        <v>45537</v>
      </c>
      <c r="H974" s="1">
        <f t="shared" si="60"/>
        <v>48</v>
      </c>
      <c r="I974" s="13">
        <f t="shared" si="61"/>
        <v>45489</v>
      </c>
      <c r="J974" s="13">
        <f t="shared" si="62"/>
        <v>45537</v>
      </c>
      <c r="K974" s="13" t="str">
        <f t="shared" si="63"/>
        <v/>
      </c>
    </row>
    <row r="975" spans="1:11" x14ac:dyDescent="0.3">
      <c r="A975" s="1" t="s">
        <v>599</v>
      </c>
      <c r="B975" s="9">
        <v>45679</v>
      </c>
      <c r="C975" s="2">
        <v>108.3257</v>
      </c>
      <c r="D975" s="1" t="s">
        <v>61</v>
      </c>
      <c r="E975" s="9">
        <v>45785</v>
      </c>
      <c r="H975" s="1">
        <f t="shared" si="60"/>
        <v>106</v>
      </c>
      <c r="I975" s="13">
        <f t="shared" si="61"/>
        <v>45679</v>
      </c>
      <c r="J975" s="13">
        <f t="shared" si="62"/>
        <v>45785</v>
      </c>
      <c r="K975" s="13" t="str">
        <f t="shared" si="63"/>
        <v/>
      </c>
    </row>
    <row r="976" spans="1:11" x14ac:dyDescent="0.3">
      <c r="A976" s="1" t="s">
        <v>599</v>
      </c>
      <c r="B976" s="9">
        <v>45776</v>
      </c>
      <c r="C976" s="2">
        <v>15.854200000000001</v>
      </c>
      <c r="D976" s="1" t="s">
        <v>61</v>
      </c>
      <c r="E976" s="9">
        <v>45845</v>
      </c>
      <c r="H976" s="1">
        <f t="shared" si="60"/>
        <v>69</v>
      </c>
      <c r="I976" s="13">
        <f t="shared" si="61"/>
        <v>45776</v>
      </c>
      <c r="J976" s="13">
        <f t="shared" si="62"/>
        <v>45845</v>
      </c>
      <c r="K976" s="13" t="str">
        <f t="shared" si="63"/>
        <v/>
      </c>
    </row>
    <row r="977" spans="1:11" x14ac:dyDescent="0.3">
      <c r="A977" s="1" t="s">
        <v>599</v>
      </c>
      <c r="B977" s="9">
        <v>45831</v>
      </c>
      <c r="C977" s="2">
        <v>44.380499999999998</v>
      </c>
      <c r="D977" s="1" t="s">
        <v>61</v>
      </c>
      <c r="E977" s="9">
        <v>45870</v>
      </c>
      <c r="H977" s="1">
        <f t="shared" si="60"/>
        <v>39</v>
      </c>
      <c r="I977" s="13">
        <f t="shared" si="61"/>
        <v>45831</v>
      </c>
      <c r="J977" s="13">
        <f t="shared" si="62"/>
        <v>45870</v>
      </c>
      <c r="K977" s="13" t="str">
        <f t="shared" si="63"/>
        <v/>
      </c>
    </row>
    <row r="978" spans="1:11" x14ac:dyDescent="0.3">
      <c r="A978" s="1" t="s">
        <v>599</v>
      </c>
      <c r="B978" s="9">
        <v>45775</v>
      </c>
      <c r="C978" s="2">
        <v>4.5551000000000004</v>
      </c>
      <c r="D978" s="1" t="s">
        <v>61</v>
      </c>
      <c r="E978" s="9">
        <v>45866</v>
      </c>
      <c r="H978" s="1">
        <f t="shared" si="60"/>
        <v>91</v>
      </c>
      <c r="I978" s="13">
        <f t="shared" si="61"/>
        <v>45775</v>
      </c>
      <c r="J978" s="13">
        <f t="shared" si="62"/>
        <v>45866</v>
      </c>
      <c r="K978" s="13" t="str">
        <f t="shared" si="63"/>
        <v/>
      </c>
    </row>
    <row r="979" spans="1:11" x14ac:dyDescent="0.3">
      <c r="A979" s="1" t="s">
        <v>599</v>
      </c>
      <c r="B979" s="9">
        <v>45733</v>
      </c>
      <c r="C979" s="2">
        <v>7.3693</v>
      </c>
      <c r="D979" s="1" t="s">
        <v>61</v>
      </c>
      <c r="E979" s="9">
        <v>45807</v>
      </c>
      <c r="H979" s="1">
        <f t="shared" si="60"/>
        <v>74</v>
      </c>
      <c r="I979" s="13">
        <f t="shared" si="61"/>
        <v>45733</v>
      </c>
      <c r="J979" s="13">
        <f t="shared" si="62"/>
        <v>45807</v>
      </c>
      <c r="K979" s="13" t="str">
        <f t="shared" si="63"/>
        <v/>
      </c>
    </row>
    <row r="980" spans="1:11" x14ac:dyDescent="0.3">
      <c r="A980" s="1" t="s">
        <v>599</v>
      </c>
      <c r="B980" s="9">
        <v>45775</v>
      </c>
      <c r="C980" s="2">
        <v>45.017000000000003</v>
      </c>
      <c r="D980" s="1" t="s">
        <v>61</v>
      </c>
      <c r="E980" s="9">
        <v>45867</v>
      </c>
      <c r="H980" s="1">
        <f t="shared" si="60"/>
        <v>92</v>
      </c>
      <c r="I980" s="13">
        <f t="shared" si="61"/>
        <v>45775</v>
      </c>
      <c r="J980" s="13">
        <f t="shared" si="62"/>
        <v>45867</v>
      </c>
      <c r="K980" s="13" t="str">
        <f t="shared" si="63"/>
        <v/>
      </c>
    </row>
    <row r="981" spans="1:11" x14ac:dyDescent="0.3">
      <c r="A981" s="1" t="s">
        <v>599</v>
      </c>
      <c r="B981" s="9">
        <v>45756</v>
      </c>
      <c r="C981" s="2">
        <v>36.709000000000003</v>
      </c>
      <c r="D981" s="1" t="s">
        <v>61</v>
      </c>
      <c r="E981" s="9">
        <v>45838</v>
      </c>
      <c r="H981" s="1">
        <f t="shared" si="60"/>
        <v>82</v>
      </c>
      <c r="I981" s="13">
        <f t="shared" si="61"/>
        <v>45756</v>
      </c>
      <c r="J981" s="13">
        <f t="shared" si="62"/>
        <v>45838</v>
      </c>
      <c r="K981" s="13" t="str">
        <f t="shared" si="63"/>
        <v/>
      </c>
    </row>
    <row r="982" spans="1:11" x14ac:dyDescent="0.3">
      <c r="A982" s="1" t="s">
        <v>599</v>
      </c>
      <c r="B982" s="9">
        <v>45692</v>
      </c>
      <c r="C982" s="2">
        <v>17.8581</v>
      </c>
      <c r="D982" s="1" t="s">
        <v>61</v>
      </c>
      <c r="E982" s="9">
        <v>45782</v>
      </c>
      <c r="H982" s="1">
        <f t="shared" si="60"/>
        <v>90</v>
      </c>
      <c r="I982" s="13">
        <f t="shared" si="61"/>
        <v>45692</v>
      </c>
      <c r="J982" s="13">
        <f t="shared" si="62"/>
        <v>45782</v>
      </c>
      <c r="K982" s="13" t="str">
        <f t="shared" si="63"/>
        <v/>
      </c>
    </row>
    <row r="983" spans="1:11" x14ac:dyDescent="0.3">
      <c r="A983" s="1" t="s">
        <v>599</v>
      </c>
      <c r="B983" s="9">
        <v>45840</v>
      </c>
      <c r="C983" s="2">
        <v>10.000400000000001</v>
      </c>
      <c r="D983" s="1" t="s">
        <v>243</v>
      </c>
      <c r="H983" s="1" t="str">
        <f t="shared" si="60"/>
        <v/>
      </c>
      <c r="I983" s="13">
        <f t="shared" si="61"/>
        <v>45840</v>
      </c>
      <c r="J983" s="13" t="str">
        <f t="shared" si="62"/>
        <v/>
      </c>
      <c r="K983" s="13" t="str">
        <f t="shared" si="63"/>
        <v/>
      </c>
    </row>
    <row r="984" spans="1:11" x14ac:dyDescent="0.3">
      <c r="A984" s="1" t="s">
        <v>599</v>
      </c>
      <c r="B984" s="9">
        <v>45868</v>
      </c>
      <c r="C984" s="2">
        <v>55.249499999999998</v>
      </c>
      <c r="D984" s="1" t="s">
        <v>243</v>
      </c>
      <c r="H984" s="1" t="str">
        <f t="shared" si="60"/>
        <v/>
      </c>
      <c r="I984" s="13">
        <f t="shared" si="61"/>
        <v>45868</v>
      </c>
      <c r="J984" s="13" t="str">
        <f t="shared" si="62"/>
        <v/>
      </c>
      <c r="K984" s="13" t="str">
        <f t="shared" si="63"/>
        <v/>
      </c>
    </row>
    <row r="985" spans="1:11" x14ac:dyDescent="0.3">
      <c r="A985" s="1" t="s">
        <v>599</v>
      </c>
      <c r="B985" s="9">
        <v>45792</v>
      </c>
      <c r="C985" s="2">
        <v>122.1195</v>
      </c>
      <c r="D985" s="1" t="s">
        <v>243</v>
      </c>
      <c r="H985" s="1" t="str">
        <f t="shared" si="60"/>
        <v/>
      </c>
      <c r="I985" s="13">
        <f t="shared" si="61"/>
        <v>45792</v>
      </c>
      <c r="J985" s="13" t="str">
        <f t="shared" si="62"/>
        <v/>
      </c>
      <c r="K985" s="13" t="str">
        <f t="shared" si="63"/>
        <v/>
      </c>
    </row>
    <row r="986" spans="1:11" x14ac:dyDescent="0.3">
      <c r="A986" s="1" t="s">
        <v>599</v>
      </c>
      <c r="B986" s="9">
        <v>45775</v>
      </c>
      <c r="C986" s="2">
        <v>4.93</v>
      </c>
      <c r="D986" s="1" t="s">
        <v>243</v>
      </c>
      <c r="H986" s="1" t="str">
        <f t="shared" si="60"/>
        <v/>
      </c>
      <c r="I986" s="13">
        <f t="shared" si="61"/>
        <v>45775</v>
      </c>
      <c r="J986" s="13" t="str">
        <f t="shared" si="62"/>
        <v/>
      </c>
      <c r="K986" s="13" t="str">
        <f t="shared" si="63"/>
        <v/>
      </c>
    </row>
    <row r="987" spans="1:11" x14ac:dyDescent="0.3">
      <c r="A987" s="1" t="s">
        <v>599</v>
      </c>
      <c r="B987" s="9">
        <v>45154</v>
      </c>
      <c r="C987" s="2">
        <v>0.92849999999999999</v>
      </c>
      <c r="D987" s="1" t="s">
        <v>61</v>
      </c>
      <c r="E987" s="9">
        <v>45271</v>
      </c>
      <c r="H987" s="1">
        <f t="shared" si="60"/>
        <v>117</v>
      </c>
      <c r="I987" s="13">
        <f t="shared" si="61"/>
        <v>45154</v>
      </c>
      <c r="J987" s="13">
        <f t="shared" si="62"/>
        <v>45271</v>
      </c>
      <c r="K987" s="13" t="str">
        <f t="shared" si="63"/>
        <v/>
      </c>
    </row>
    <row r="988" spans="1:11" x14ac:dyDescent="0.3">
      <c r="A988" s="1" t="s">
        <v>599</v>
      </c>
      <c r="B988" s="9">
        <v>45446</v>
      </c>
      <c r="C988" s="2">
        <v>11.42</v>
      </c>
      <c r="D988" s="1" t="s">
        <v>61</v>
      </c>
      <c r="E988" s="9">
        <v>45517</v>
      </c>
      <c r="H988" s="1">
        <f t="shared" si="60"/>
        <v>71</v>
      </c>
      <c r="I988" s="13">
        <f t="shared" si="61"/>
        <v>45446</v>
      </c>
      <c r="J988" s="13">
        <f t="shared" si="62"/>
        <v>45517</v>
      </c>
      <c r="K988" s="13" t="str">
        <f t="shared" si="63"/>
        <v/>
      </c>
    </row>
    <row r="989" spans="1:11" x14ac:dyDescent="0.3">
      <c r="A989" s="1" t="s">
        <v>599</v>
      </c>
      <c r="B989" s="9">
        <v>45694</v>
      </c>
      <c r="C989" s="2">
        <v>194.48859999999999</v>
      </c>
      <c r="D989" s="1" t="s">
        <v>61</v>
      </c>
      <c r="E989" s="40" t="s">
        <v>453</v>
      </c>
      <c r="H989" s="1">
        <f t="shared" si="60"/>
        <v>82</v>
      </c>
      <c r="I989" s="13">
        <f t="shared" si="61"/>
        <v>45694</v>
      </c>
      <c r="J989" s="13">
        <f t="shared" si="62"/>
        <v>45776</v>
      </c>
      <c r="K989" s="13" t="str">
        <f t="shared" si="63"/>
        <v/>
      </c>
    </row>
    <row r="990" spans="1:11" x14ac:dyDescent="0.3">
      <c r="A990" s="1" t="s">
        <v>599</v>
      </c>
      <c r="B990" s="9">
        <v>45775</v>
      </c>
      <c r="C990" s="2">
        <v>4.93</v>
      </c>
      <c r="D990" s="1" t="s">
        <v>61</v>
      </c>
      <c r="E990" s="9">
        <v>45877</v>
      </c>
      <c r="H990" s="1">
        <f t="shared" si="60"/>
        <v>102</v>
      </c>
      <c r="I990" s="13">
        <f t="shared" si="61"/>
        <v>45775</v>
      </c>
      <c r="J990" s="13">
        <f t="shared" si="62"/>
        <v>45877</v>
      </c>
      <c r="K990" s="13" t="str">
        <f t="shared" si="63"/>
        <v/>
      </c>
    </row>
    <row r="991" spans="1:11" x14ac:dyDescent="0.3">
      <c r="A991" s="1" t="s">
        <v>599</v>
      </c>
      <c r="B991" s="9">
        <v>45792</v>
      </c>
      <c r="C991" s="2">
        <v>122.1195</v>
      </c>
      <c r="D991" s="1" t="s">
        <v>61</v>
      </c>
      <c r="E991" s="9">
        <v>45880</v>
      </c>
      <c r="H991" s="1">
        <f t="shared" si="60"/>
        <v>88</v>
      </c>
      <c r="I991" s="13">
        <f t="shared" si="61"/>
        <v>45792</v>
      </c>
      <c r="J991" s="13">
        <f t="shared" si="62"/>
        <v>45880</v>
      </c>
      <c r="K991" s="13" t="str">
        <f t="shared" si="63"/>
        <v/>
      </c>
    </row>
    <row r="992" spans="1:11" x14ac:dyDescent="0.3">
      <c r="A992" s="1" t="s">
        <v>599</v>
      </c>
      <c r="B992" s="9">
        <v>45456</v>
      </c>
      <c r="C992" s="2">
        <v>5.43</v>
      </c>
      <c r="D992" s="1" t="s">
        <v>61</v>
      </c>
      <c r="E992" s="9">
        <v>45540</v>
      </c>
      <c r="H992" s="1">
        <f t="shared" si="60"/>
        <v>84</v>
      </c>
      <c r="I992" s="13">
        <f t="shared" si="61"/>
        <v>45456</v>
      </c>
      <c r="J992" s="13">
        <f t="shared" si="62"/>
        <v>45540</v>
      </c>
      <c r="K992" s="13" t="str">
        <f t="shared" si="63"/>
        <v/>
      </c>
    </row>
    <row r="993" spans="1:11" x14ac:dyDescent="0.3">
      <c r="A993" s="1" t="s">
        <v>599</v>
      </c>
      <c r="B993" s="9">
        <v>45356</v>
      </c>
      <c r="C993" s="2">
        <v>1.6</v>
      </c>
      <c r="D993" s="1" t="s">
        <v>61</v>
      </c>
      <c r="E993" s="9">
        <v>45448</v>
      </c>
      <c r="H993" s="1">
        <f t="shared" si="60"/>
        <v>92</v>
      </c>
      <c r="I993" s="13">
        <f t="shared" si="61"/>
        <v>45356</v>
      </c>
      <c r="J993" s="13">
        <f t="shared" si="62"/>
        <v>45448</v>
      </c>
      <c r="K993" s="13" t="str">
        <f t="shared" si="63"/>
        <v/>
      </c>
    </row>
    <row r="994" spans="1:11" x14ac:dyDescent="0.3">
      <c r="A994" s="1" t="s">
        <v>599</v>
      </c>
      <c r="B994" s="9">
        <v>45827</v>
      </c>
      <c r="C994" s="2">
        <v>65.919300000000007</v>
      </c>
      <c r="D994" s="1" t="s">
        <v>61</v>
      </c>
      <c r="E994" s="9">
        <v>45876</v>
      </c>
      <c r="H994" s="1">
        <f t="shared" si="60"/>
        <v>49</v>
      </c>
      <c r="I994" s="13">
        <f t="shared" si="61"/>
        <v>45827</v>
      </c>
      <c r="J994" s="13">
        <f t="shared" si="62"/>
        <v>45876</v>
      </c>
      <c r="K994" s="13" t="str">
        <f t="shared" si="63"/>
        <v/>
      </c>
    </row>
    <row r="995" spans="1:11" x14ac:dyDescent="0.3">
      <c r="A995" s="1" t="s">
        <v>599</v>
      </c>
      <c r="B995" s="9">
        <v>45838</v>
      </c>
      <c r="C995" s="2">
        <v>52.766500000000001</v>
      </c>
      <c r="D995" s="1" t="s">
        <v>243</v>
      </c>
      <c r="H995" s="1" t="str">
        <f t="shared" si="60"/>
        <v/>
      </c>
      <c r="I995" s="13">
        <f t="shared" si="61"/>
        <v>45838</v>
      </c>
      <c r="J995" s="13" t="str">
        <f t="shared" si="62"/>
        <v/>
      </c>
      <c r="K995" s="13" t="str">
        <f t="shared" si="63"/>
        <v/>
      </c>
    </row>
    <row r="996" spans="1:11" x14ac:dyDescent="0.3">
      <c r="A996" s="1" t="s">
        <v>599</v>
      </c>
      <c r="B996" s="9">
        <v>45838</v>
      </c>
      <c r="C996" s="2">
        <v>90.907499999999999</v>
      </c>
      <c r="D996" s="1" t="s">
        <v>243</v>
      </c>
      <c r="H996" s="1" t="str">
        <f t="shared" si="60"/>
        <v/>
      </c>
      <c r="I996" s="13">
        <f t="shared" si="61"/>
        <v>45838</v>
      </c>
      <c r="J996" s="13" t="str">
        <f t="shared" si="62"/>
        <v/>
      </c>
      <c r="K996" s="13" t="str">
        <f t="shared" si="63"/>
        <v/>
      </c>
    </row>
    <row r="997" spans="1:11" x14ac:dyDescent="0.3">
      <c r="A997" s="1" t="s">
        <v>602</v>
      </c>
      <c r="B997" s="9" t="s">
        <v>566</v>
      </c>
      <c r="C997" s="2">
        <v>1.35</v>
      </c>
      <c r="D997" s="1" t="s">
        <v>61</v>
      </c>
      <c r="E997" s="9" t="s">
        <v>603</v>
      </c>
      <c r="H997" s="1">
        <f t="shared" ref="H997:H1059" si="64">IF(AND(LEN(I997)&gt;0,LEN(J997)&gt;0),J997-I997,"")</f>
        <v>108</v>
      </c>
      <c r="I997" s="13">
        <f t="shared" ref="I997:I1059" si="65">IF(B997="","",IF(ISNUMBER(B997),B997,DATE(VALUE(RIGHT(TRIM(B997),4)),VALUE(MID(TRIM(B997),4,2)),VALUE(LEFT(TRIM(B997),2)))))</f>
        <v>45324</v>
      </c>
      <c r="J997" s="13">
        <f t="shared" ref="J997:J1059" si="66">IF(E997="","",IF(ISNUMBER(E997),E997,DATE(VALUE(RIGHT(TRIM(E997),4)),VALUE(MID(TRIM(E997),4,2)),VALUE(LEFT(TRIM(E997),2)))))</f>
        <v>45432</v>
      </c>
      <c r="K997" s="13" t="str">
        <f t="shared" ref="K997:K1059" si="67">IF(F997="","",IF(ISNUMBER(F997),F997,DATE(VALUE(RIGHT(TRIM(F997),4)),VALUE(MID(TRIM(F997),4,2)),VALUE(LEFT(TRIM(F997),2)))))</f>
        <v/>
      </c>
    </row>
    <row r="998" spans="1:11" x14ac:dyDescent="0.3">
      <c r="A998" s="1" t="s">
        <v>602</v>
      </c>
      <c r="B998" s="9" t="s">
        <v>604</v>
      </c>
      <c r="C998" s="2">
        <v>0.63</v>
      </c>
      <c r="D998" s="1" t="s">
        <v>61</v>
      </c>
      <c r="E998" s="9" t="s">
        <v>392</v>
      </c>
      <c r="H998" s="1">
        <f t="shared" si="64"/>
        <v>126</v>
      </c>
      <c r="I998" s="13">
        <f t="shared" si="65"/>
        <v>45348</v>
      </c>
      <c r="J998" s="13">
        <f t="shared" si="66"/>
        <v>45474</v>
      </c>
      <c r="K998" s="13" t="str">
        <f t="shared" si="67"/>
        <v/>
      </c>
    </row>
    <row r="999" spans="1:11" x14ac:dyDescent="0.3">
      <c r="A999" s="1" t="s">
        <v>602</v>
      </c>
      <c r="B999" s="9" t="s">
        <v>231</v>
      </c>
      <c r="C999" s="2">
        <v>14</v>
      </c>
      <c r="D999" s="1" t="s">
        <v>61</v>
      </c>
      <c r="E999" s="9" t="s">
        <v>126</v>
      </c>
      <c r="H999" s="1">
        <f t="shared" si="64"/>
        <v>78</v>
      </c>
      <c r="I999" s="13">
        <f t="shared" si="65"/>
        <v>45383</v>
      </c>
      <c r="J999" s="13">
        <f t="shared" si="66"/>
        <v>45461</v>
      </c>
      <c r="K999" s="13" t="str">
        <f t="shared" si="67"/>
        <v/>
      </c>
    </row>
    <row r="1000" spans="1:11" x14ac:dyDescent="0.3">
      <c r="A1000" s="1" t="s">
        <v>602</v>
      </c>
      <c r="B1000" s="9" t="s">
        <v>236</v>
      </c>
      <c r="C1000" s="2">
        <v>1.9</v>
      </c>
      <c r="D1000" s="1" t="s">
        <v>61</v>
      </c>
      <c r="E1000" s="9" t="s">
        <v>183</v>
      </c>
      <c r="H1000" s="1">
        <f t="shared" si="64"/>
        <v>150</v>
      </c>
      <c r="I1000" s="13">
        <f t="shared" si="65"/>
        <v>45559</v>
      </c>
      <c r="J1000" s="13">
        <f t="shared" si="66"/>
        <v>45709</v>
      </c>
      <c r="K1000" s="13" t="str">
        <f t="shared" si="67"/>
        <v/>
      </c>
    </row>
    <row r="1001" spans="1:11" x14ac:dyDescent="0.3">
      <c r="A1001" s="1" t="s">
        <v>602</v>
      </c>
      <c r="B1001" s="9" t="s">
        <v>141</v>
      </c>
      <c r="C1001" s="2">
        <v>4.76</v>
      </c>
      <c r="D1001" s="1" t="s">
        <v>61</v>
      </c>
      <c r="E1001" s="9" t="s">
        <v>168</v>
      </c>
      <c r="H1001" s="1">
        <f t="shared" si="64"/>
        <v>119</v>
      </c>
      <c r="I1001" s="13">
        <f t="shared" si="65"/>
        <v>45586</v>
      </c>
      <c r="J1001" s="13">
        <f t="shared" si="66"/>
        <v>45705</v>
      </c>
      <c r="K1001" s="13" t="str">
        <f t="shared" si="67"/>
        <v/>
      </c>
    </row>
    <row r="1002" spans="1:11" x14ac:dyDescent="0.3">
      <c r="A1002" s="1" t="s">
        <v>602</v>
      </c>
      <c r="B1002" s="9" t="s">
        <v>605</v>
      </c>
      <c r="C1002" s="2">
        <v>88.419200000000004</v>
      </c>
      <c r="D1002" s="1" t="s">
        <v>61</v>
      </c>
      <c r="E1002" s="9" t="s">
        <v>39</v>
      </c>
      <c r="H1002" s="1">
        <f t="shared" si="64"/>
        <v>155</v>
      </c>
      <c r="I1002" s="13">
        <f t="shared" si="65"/>
        <v>45722</v>
      </c>
      <c r="J1002" s="13">
        <f t="shared" si="66"/>
        <v>45877</v>
      </c>
      <c r="K1002" s="13" t="str">
        <f t="shared" si="67"/>
        <v/>
      </c>
    </row>
    <row r="1003" spans="1:11" x14ac:dyDescent="0.3">
      <c r="A1003" s="1" t="s">
        <v>602</v>
      </c>
      <c r="B1003" s="9" t="s">
        <v>390</v>
      </c>
      <c r="C1003" s="2">
        <v>14.54</v>
      </c>
      <c r="D1003" s="1" t="s">
        <v>61</v>
      </c>
      <c r="E1003" s="9" t="s">
        <v>192</v>
      </c>
      <c r="H1003" s="1">
        <f t="shared" si="64"/>
        <v>17</v>
      </c>
      <c r="I1003" s="13">
        <f t="shared" si="65"/>
        <v>45730</v>
      </c>
      <c r="J1003" s="13">
        <f t="shared" si="66"/>
        <v>45747</v>
      </c>
      <c r="K1003" s="13" t="str">
        <f t="shared" si="67"/>
        <v/>
      </c>
    </row>
    <row r="1004" spans="1:11" x14ac:dyDescent="0.3">
      <c r="A1004" s="1" t="s">
        <v>602</v>
      </c>
      <c r="B1004" s="9" t="s">
        <v>346</v>
      </c>
      <c r="C1004" s="2">
        <v>16.88</v>
      </c>
      <c r="D1004" s="1" t="s">
        <v>61</v>
      </c>
      <c r="E1004" s="9" t="s">
        <v>274</v>
      </c>
      <c r="H1004" s="1">
        <f t="shared" si="64"/>
        <v>100</v>
      </c>
      <c r="I1004" s="13">
        <f t="shared" si="65"/>
        <v>45741</v>
      </c>
      <c r="J1004" s="13">
        <f t="shared" si="66"/>
        <v>45841</v>
      </c>
      <c r="K1004" s="13" t="str">
        <f t="shared" si="67"/>
        <v/>
      </c>
    </row>
    <row r="1005" spans="1:11" x14ac:dyDescent="0.3">
      <c r="A1005" s="1" t="s">
        <v>602</v>
      </c>
      <c r="B1005" s="9" t="s">
        <v>205</v>
      </c>
      <c r="C1005" s="2">
        <v>21.5</v>
      </c>
      <c r="D1005" s="1" t="s">
        <v>61</v>
      </c>
      <c r="E1005" s="9" t="s">
        <v>242</v>
      </c>
      <c r="H1005" s="1">
        <f t="shared" si="64"/>
        <v>117</v>
      </c>
      <c r="I1005" s="13">
        <f t="shared" si="65"/>
        <v>45742</v>
      </c>
      <c r="J1005" s="13">
        <f t="shared" si="66"/>
        <v>45859</v>
      </c>
      <c r="K1005" s="13" t="str">
        <f t="shared" si="67"/>
        <v/>
      </c>
    </row>
    <row r="1006" spans="1:11" x14ac:dyDescent="0.3">
      <c r="A1006" s="1" t="s">
        <v>602</v>
      </c>
      <c r="B1006" s="9" t="s">
        <v>198</v>
      </c>
      <c r="C1006" s="2">
        <v>7.73</v>
      </c>
      <c r="D1006" s="1" t="s">
        <v>61</v>
      </c>
      <c r="E1006" s="9" t="s">
        <v>44</v>
      </c>
      <c r="H1006" s="1">
        <f t="shared" si="64"/>
        <v>91</v>
      </c>
      <c r="I1006" s="13">
        <f t="shared" si="65"/>
        <v>45792</v>
      </c>
      <c r="J1006" s="13">
        <f t="shared" si="66"/>
        <v>45883</v>
      </c>
      <c r="K1006" s="13" t="str">
        <f t="shared" si="67"/>
        <v/>
      </c>
    </row>
    <row r="1007" spans="1:11" x14ac:dyDescent="0.3">
      <c r="A1007" s="1" t="s">
        <v>602</v>
      </c>
      <c r="B1007" s="9" t="s">
        <v>198</v>
      </c>
      <c r="C1007" s="2">
        <v>10.79</v>
      </c>
      <c r="D1007" s="1" t="s">
        <v>61</v>
      </c>
      <c r="E1007" s="9" t="s">
        <v>44</v>
      </c>
      <c r="H1007" s="1">
        <f t="shared" si="64"/>
        <v>91</v>
      </c>
      <c r="I1007" s="13">
        <f t="shared" si="65"/>
        <v>45792</v>
      </c>
      <c r="J1007" s="13">
        <f t="shared" si="66"/>
        <v>45883</v>
      </c>
      <c r="K1007" s="13" t="str">
        <f t="shared" si="67"/>
        <v/>
      </c>
    </row>
    <row r="1008" spans="1:11" x14ac:dyDescent="0.3">
      <c r="A1008" s="1" t="s">
        <v>602</v>
      </c>
      <c r="B1008" s="9" t="s">
        <v>198</v>
      </c>
      <c r="C1008" s="2">
        <v>17.690000000000001</v>
      </c>
      <c r="D1008" s="1" t="s">
        <v>61</v>
      </c>
      <c r="E1008" s="9" t="s">
        <v>44</v>
      </c>
      <c r="H1008" s="1">
        <f t="shared" si="64"/>
        <v>91</v>
      </c>
      <c r="I1008" s="13">
        <f t="shared" si="65"/>
        <v>45792</v>
      </c>
      <c r="J1008" s="13">
        <f t="shared" si="66"/>
        <v>45883</v>
      </c>
      <c r="K1008" s="13" t="str">
        <f t="shared" si="67"/>
        <v/>
      </c>
    </row>
    <row r="1009" spans="1:11" x14ac:dyDescent="0.3">
      <c r="A1009" s="1" t="s">
        <v>602</v>
      </c>
      <c r="B1009" s="9" t="s">
        <v>191</v>
      </c>
      <c r="C1009" s="2">
        <v>4.6513999999999998</v>
      </c>
      <c r="D1009" s="1" t="s">
        <v>61</v>
      </c>
      <c r="E1009" s="9" t="s">
        <v>44</v>
      </c>
      <c r="H1009" s="1">
        <f t="shared" si="64"/>
        <v>79</v>
      </c>
      <c r="I1009" s="13">
        <f t="shared" si="65"/>
        <v>45804</v>
      </c>
      <c r="J1009" s="13">
        <f t="shared" si="66"/>
        <v>45883</v>
      </c>
      <c r="K1009" s="13" t="str">
        <f t="shared" si="67"/>
        <v/>
      </c>
    </row>
    <row r="1010" spans="1:11" x14ac:dyDescent="0.3">
      <c r="A1010" s="1" t="s">
        <v>602</v>
      </c>
      <c r="B1010" s="9" t="s">
        <v>288</v>
      </c>
      <c r="C1010" s="2">
        <v>4.8559999999999999</v>
      </c>
      <c r="D1010" s="1" t="s">
        <v>61</v>
      </c>
      <c r="E1010" s="9" t="s">
        <v>270</v>
      </c>
      <c r="H1010" s="1">
        <f t="shared" si="64"/>
        <v>55</v>
      </c>
      <c r="I1010" s="13">
        <f t="shared" si="65"/>
        <v>45806</v>
      </c>
      <c r="J1010" s="13">
        <f t="shared" si="66"/>
        <v>45861</v>
      </c>
      <c r="K1010" s="13" t="str">
        <f t="shared" si="67"/>
        <v/>
      </c>
    </row>
    <row r="1011" spans="1:11" x14ac:dyDescent="0.3">
      <c r="A1011" s="1" t="s">
        <v>602</v>
      </c>
      <c r="B1011" s="9" t="s">
        <v>441</v>
      </c>
      <c r="C1011" s="2">
        <v>20.85</v>
      </c>
      <c r="D1011" s="1" t="s">
        <v>61</v>
      </c>
      <c r="E1011" s="9" t="s">
        <v>216</v>
      </c>
      <c r="H1011" s="1">
        <f t="shared" si="64"/>
        <v>59</v>
      </c>
      <c r="I1011" s="13">
        <f t="shared" si="65"/>
        <v>45807</v>
      </c>
      <c r="J1011" s="13">
        <f t="shared" si="66"/>
        <v>45866</v>
      </c>
      <c r="K1011" s="13" t="str">
        <f t="shared" si="67"/>
        <v/>
      </c>
    </row>
    <row r="1012" spans="1:11" x14ac:dyDescent="0.3">
      <c r="A1012" s="1" t="s">
        <v>602</v>
      </c>
      <c r="B1012" s="9" t="s">
        <v>323</v>
      </c>
      <c r="C1012" s="2">
        <v>10.3254</v>
      </c>
      <c r="D1012" s="1" t="s">
        <v>61</v>
      </c>
      <c r="E1012" s="9" t="s">
        <v>242</v>
      </c>
      <c r="H1012" s="1">
        <f t="shared" si="64"/>
        <v>48</v>
      </c>
      <c r="I1012" s="13">
        <f t="shared" si="65"/>
        <v>45811</v>
      </c>
      <c r="J1012" s="13">
        <f t="shared" si="66"/>
        <v>45859</v>
      </c>
      <c r="K1012" s="13" t="str">
        <f t="shared" si="67"/>
        <v/>
      </c>
    </row>
    <row r="1013" spans="1:11" x14ac:dyDescent="0.3">
      <c r="A1013" s="1" t="s">
        <v>602</v>
      </c>
      <c r="B1013" s="9" t="s">
        <v>354</v>
      </c>
      <c r="C1013" s="2">
        <v>3</v>
      </c>
      <c r="D1013" s="1" t="s">
        <v>61</v>
      </c>
      <c r="E1013" s="9" t="s">
        <v>44</v>
      </c>
      <c r="H1013" s="1">
        <f t="shared" si="64"/>
        <v>69</v>
      </c>
      <c r="I1013" s="13">
        <f t="shared" si="65"/>
        <v>45814</v>
      </c>
      <c r="J1013" s="13">
        <f t="shared" si="66"/>
        <v>45883</v>
      </c>
      <c r="K1013" s="13" t="str">
        <f t="shared" si="67"/>
        <v/>
      </c>
    </row>
    <row r="1014" spans="1:11" x14ac:dyDescent="0.3">
      <c r="A1014" s="1" t="s">
        <v>602</v>
      </c>
      <c r="B1014" s="9" t="s">
        <v>200</v>
      </c>
      <c r="C1014" s="2">
        <v>30</v>
      </c>
      <c r="D1014" s="1" t="s">
        <v>243</v>
      </c>
      <c r="H1014" s="1" t="str">
        <f t="shared" si="64"/>
        <v/>
      </c>
      <c r="I1014" s="13">
        <f t="shared" si="65"/>
        <v>45832</v>
      </c>
      <c r="J1014" s="13" t="str">
        <f t="shared" si="66"/>
        <v/>
      </c>
      <c r="K1014" s="13" t="str">
        <f t="shared" si="67"/>
        <v/>
      </c>
    </row>
    <row r="1015" spans="1:11" x14ac:dyDescent="0.3">
      <c r="A1015" s="1" t="s">
        <v>602</v>
      </c>
      <c r="B1015" s="9" t="s">
        <v>206</v>
      </c>
      <c r="C1015" s="2">
        <v>1.32</v>
      </c>
      <c r="D1015" s="1" t="s">
        <v>243</v>
      </c>
      <c r="H1015" s="1" t="str">
        <f t="shared" si="64"/>
        <v/>
      </c>
      <c r="I1015" s="13">
        <f t="shared" si="65"/>
        <v>45839</v>
      </c>
      <c r="J1015" s="13" t="str">
        <f t="shared" si="66"/>
        <v/>
      </c>
      <c r="K1015" s="13" t="str">
        <f t="shared" si="67"/>
        <v/>
      </c>
    </row>
    <row r="1016" spans="1:11" x14ac:dyDescent="0.3">
      <c r="A1016" s="1" t="s">
        <v>602</v>
      </c>
      <c r="B1016" s="9" t="s">
        <v>219</v>
      </c>
      <c r="C1016" s="2">
        <v>21.718</v>
      </c>
      <c r="D1016" s="1" t="s">
        <v>243</v>
      </c>
      <c r="H1016" s="1" t="str">
        <f t="shared" si="64"/>
        <v/>
      </c>
      <c r="I1016" s="13">
        <f t="shared" si="65"/>
        <v>45873</v>
      </c>
      <c r="J1016" s="13" t="str">
        <f t="shared" si="66"/>
        <v/>
      </c>
      <c r="K1016" s="13" t="str">
        <f t="shared" si="67"/>
        <v/>
      </c>
    </row>
    <row r="1017" spans="1:11" x14ac:dyDescent="0.3">
      <c r="A1017" s="1" t="s">
        <v>602</v>
      </c>
      <c r="B1017" s="9" t="s">
        <v>42</v>
      </c>
      <c r="C1017" s="2">
        <v>21.86</v>
      </c>
      <c r="D1017" s="1" t="s">
        <v>223</v>
      </c>
      <c r="F1017" s="9" t="s">
        <v>38</v>
      </c>
      <c r="G1017" s="1" t="s">
        <v>606</v>
      </c>
      <c r="H1017" s="1" t="str">
        <f t="shared" si="64"/>
        <v/>
      </c>
      <c r="I1017" s="13">
        <f t="shared" si="65"/>
        <v>45876</v>
      </c>
      <c r="J1017" s="13" t="str">
        <f t="shared" si="66"/>
        <v/>
      </c>
      <c r="K1017" s="13">
        <f t="shared" si="67"/>
        <v>45880</v>
      </c>
    </row>
    <row r="1018" spans="1:11" x14ac:dyDescent="0.3">
      <c r="A1018" s="1" t="s">
        <v>602</v>
      </c>
      <c r="B1018" s="9" t="s">
        <v>39</v>
      </c>
      <c r="C1018" s="2">
        <v>14.813000000000001</v>
      </c>
      <c r="D1018" s="1" t="s">
        <v>243</v>
      </c>
      <c r="H1018" s="1" t="str">
        <f t="shared" si="64"/>
        <v/>
      </c>
      <c r="I1018" s="13">
        <f t="shared" si="65"/>
        <v>45877</v>
      </c>
      <c r="J1018" s="13" t="str">
        <f t="shared" si="66"/>
        <v/>
      </c>
      <c r="K1018" s="13" t="str">
        <f t="shared" si="67"/>
        <v/>
      </c>
    </row>
    <row r="1019" spans="1:11" x14ac:dyDescent="0.3">
      <c r="A1019" s="1" t="s">
        <v>602</v>
      </c>
      <c r="B1019" s="9" t="s">
        <v>39</v>
      </c>
      <c r="C1019" s="2">
        <v>11.357699999999999</v>
      </c>
      <c r="D1019" s="1" t="s">
        <v>243</v>
      </c>
      <c r="H1019" s="1" t="str">
        <f t="shared" si="64"/>
        <v/>
      </c>
      <c r="I1019" s="13">
        <f t="shared" si="65"/>
        <v>45877</v>
      </c>
      <c r="J1019" s="13" t="str">
        <f t="shared" si="66"/>
        <v/>
      </c>
      <c r="K1019" s="13" t="str">
        <f t="shared" si="67"/>
        <v/>
      </c>
    </row>
    <row r="1020" spans="1:11" x14ac:dyDescent="0.3">
      <c r="A1020" s="1" t="s">
        <v>616</v>
      </c>
      <c r="B1020" s="9" t="s">
        <v>64</v>
      </c>
      <c r="C1020" s="2">
        <v>8.5129999999999999</v>
      </c>
      <c r="D1020" s="1" t="s">
        <v>61</v>
      </c>
      <c r="E1020" s="9" t="s">
        <v>296</v>
      </c>
      <c r="H1020" s="1">
        <f t="shared" si="64"/>
        <v>62</v>
      </c>
      <c r="I1020" s="13">
        <f t="shared" si="65"/>
        <v>44978</v>
      </c>
      <c r="J1020" s="13">
        <f t="shared" si="66"/>
        <v>45040</v>
      </c>
      <c r="K1020" s="13" t="str">
        <f t="shared" si="67"/>
        <v/>
      </c>
    </row>
    <row r="1021" spans="1:11" x14ac:dyDescent="0.3">
      <c r="A1021" s="1" t="s">
        <v>616</v>
      </c>
      <c r="B1021" s="9" t="s">
        <v>625</v>
      </c>
      <c r="C1021" s="2">
        <v>11.66</v>
      </c>
      <c r="D1021" s="1" t="s">
        <v>61</v>
      </c>
      <c r="E1021" s="9" t="s">
        <v>296</v>
      </c>
      <c r="H1021" s="1">
        <f t="shared" si="64"/>
        <v>49</v>
      </c>
      <c r="I1021" s="13">
        <f t="shared" si="65"/>
        <v>44991</v>
      </c>
      <c r="J1021" s="13">
        <f t="shared" si="66"/>
        <v>45040</v>
      </c>
      <c r="K1021" s="13" t="str">
        <f t="shared" si="67"/>
        <v/>
      </c>
    </row>
    <row r="1022" spans="1:11" x14ac:dyDescent="0.3">
      <c r="A1022" s="1" t="s">
        <v>616</v>
      </c>
      <c r="B1022" s="9" t="s">
        <v>82</v>
      </c>
      <c r="C1022" s="2">
        <v>14.19</v>
      </c>
      <c r="D1022" s="1" t="s">
        <v>61</v>
      </c>
      <c r="E1022" s="9" t="s">
        <v>626</v>
      </c>
      <c r="H1022" s="1">
        <f t="shared" si="64"/>
        <v>81</v>
      </c>
      <c r="I1022" s="13">
        <f t="shared" si="65"/>
        <v>45138</v>
      </c>
      <c r="J1022" s="13">
        <f t="shared" si="66"/>
        <v>45219</v>
      </c>
      <c r="K1022" s="13" t="str">
        <f t="shared" si="67"/>
        <v/>
      </c>
    </row>
    <row r="1023" spans="1:11" x14ac:dyDescent="0.3">
      <c r="A1023" s="1" t="s">
        <v>616</v>
      </c>
      <c r="B1023" s="9" t="s">
        <v>627</v>
      </c>
      <c r="C1023" s="2">
        <v>1.252</v>
      </c>
      <c r="D1023" s="1" t="s">
        <v>61</v>
      </c>
      <c r="E1023" s="9" t="s">
        <v>482</v>
      </c>
      <c r="H1023" s="1">
        <f t="shared" si="64"/>
        <v>50</v>
      </c>
      <c r="I1023" s="13">
        <f t="shared" si="65"/>
        <v>45190</v>
      </c>
      <c r="J1023" s="13">
        <f t="shared" si="66"/>
        <v>45240</v>
      </c>
      <c r="K1023" s="13" t="str">
        <f t="shared" si="67"/>
        <v/>
      </c>
    </row>
    <row r="1024" spans="1:11" x14ac:dyDescent="0.3">
      <c r="A1024" s="1" t="s">
        <v>616</v>
      </c>
      <c r="B1024" s="9" t="s">
        <v>479</v>
      </c>
      <c r="C1024" s="2">
        <v>11.562900000000001</v>
      </c>
      <c r="D1024" s="1" t="s">
        <v>61</v>
      </c>
      <c r="E1024" s="9" t="s">
        <v>628</v>
      </c>
      <c r="H1024" s="1">
        <f t="shared" si="64"/>
        <v>88</v>
      </c>
      <c r="I1024" s="13">
        <f t="shared" si="65"/>
        <v>45147</v>
      </c>
      <c r="J1024" s="13">
        <f t="shared" si="66"/>
        <v>45235</v>
      </c>
      <c r="K1024" s="13" t="str">
        <f t="shared" si="67"/>
        <v/>
      </c>
    </row>
    <row r="1025" spans="1:11" x14ac:dyDescent="0.3">
      <c r="A1025" s="1" t="s">
        <v>616</v>
      </c>
      <c r="B1025" s="9" t="s">
        <v>577</v>
      </c>
      <c r="C1025" s="2">
        <v>2.2000000000000002</v>
      </c>
      <c r="D1025" s="1" t="s">
        <v>61</v>
      </c>
      <c r="E1025" s="9" t="s">
        <v>93</v>
      </c>
      <c r="H1025" s="1">
        <f t="shared" si="64"/>
        <v>84</v>
      </c>
      <c r="I1025" s="13">
        <f t="shared" si="65"/>
        <v>45197</v>
      </c>
      <c r="J1025" s="13">
        <f t="shared" si="66"/>
        <v>45281</v>
      </c>
      <c r="K1025" s="13" t="str">
        <f t="shared" si="67"/>
        <v/>
      </c>
    </row>
    <row r="1026" spans="1:11" x14ac:dyDescent="0.3">
      <c r="A1026" s="1" t="s">
        <v>616</v>
      </c>
      <c r="B1026" s="9" t="s">
        <v>591</v>
      </c>
      <c r="C1026" s="2">
        <v>1.57</v>
      </c>
      <c r="D1026" s="1" t="s">
        <v>61</v>
      </c>
      <c r="E1026" s="9" t="s">
        <v>629</v>
      </c>
      <c r="H1026" s="1">
        <f t="shared" si="64"/>
        <v>91</v>
      </c>
      <c r="I1026" s="13">
        <f t="shared" si="65"/>
        <v>45278</v>
      </c>
      <c r="J1026" s="13">
        <f t="shared" si="66"/>
        <v>45369</v>
      </c>
      <c r="K1026" s="13" t="str">
        <f t="shared" si="67"/>
        <v/>
      </c>
    </row>
    <row r="1027" spans="1:11" x14ac:dyDescent="0.3">
      <c r="A1027" s="1" t="s">
        <v>616</v>
      </c>
      <c r="B1027" s="9" t="s">
        <v>630</v>
      </c>
      <c r="C1027" s="2">
        <v>38.200000000000003</v>
      </c>
      <c r="D1027" s="1" t="s">
        <v>61</v>
      </c>
      <c r="E1027" s="9" t="s">
        <v>392</v>
      </c>
      <c r="H1027" s="1">
        <f t="shared" si="64"/>
        <v>103</v>
      </c>
      <c r="I1027" s="13">
        <f t="shared" si="65"/>
        <v>45371</v>
      </c>
      <c r="J1027" s="13">
        <f t="shared" si="66"/>
        <v>45474</v>
      </c>
      <c r="K1027" s="13" t="str">
        <f t="shared" si="67"/>
        <v/>
      </c>
    </row>
    <row r="1028" spans="1:11" x14ac:dyDescent="0.3">
      <c r="A1028" s="1" t="s">
        <v>616</v>
      </c>
      <c r="B1028" s="9" t="s">
        <v>132</v>
      </c>
      <c r="C1028" s="2">
        <v>3.0558999999999998</v>
      </c>
      <c r="D1028" s="1" t="s">
        <v>61</v>
      </c>
      <c r="E1028" s="9" t="s">
        <v>257</v>
      </c>
      <c r="H1028" s="1">
        <f t="shared" si="64"/>
        <v>43</v>
      </c>
      <c r="I1028" s="13">
        <f t="shared" si="65"/>
        <v>45526</v>
      </c>
      <c r="J1028" s="13">
        <f t="shared" si="66"/>
        <v>45569</v>
      </c>
      <c r="K1028" s="13" t="str">
        <f t="shared" si="67"/>
        <v/>
      </c>
    </row>
    <row r="1029" spans="1:11" x14ac:dyDescent="0.3">
      <c r="A1029" s="1" t="s">
        <v>616</v>
      </c>
      <c r="B1029" s="9" t="s">
        <v>170</v>
      </c>
      <c r="C1029" s="2">
        <v>0.3886</v>
      </c>
      <c r="D1029" s="1" t="s">
        <v>61</v>
      </c>
      <c r="E1029" s="9" t="s">
        <v>165</v>
      </c>
      <c r="H1029" s="1">
        <f t="shared" si="64"/>
        <v>81</v>
      </c>
      <c r="I1029" s="13">
        <f t="shared" si="65"/>
        <v>45492</v>
      </c>
      <c r="J1029" s="13">
        <f t="shared" si="66"/>
        <v>45573</v>
      </c>
      <c r="K1029" s="13" t="str">
        <f t="shared" si="67"/>
        <v/>
      </c>
    </row>
    <row r="1030" spans="1:11" x14ac:dyDescent="0.3">
      <c r="A1030" s="1" t="s">
        <v>616</v>
      </c>
      <c r="B1030" s="9" t="s">
        <v>128</v>
      </c>
      <c r="C1030" s="2">
        <v>28.5</v>
      </c>
      <c r="D1030" s="1" t="s">
        <v>61</v>
      </c>
      <c r="E1030" s="9" t="s">
        <v>546</v>
      </c>
      <c r="H1030" s="1">
        <f t="shared" si="64"/>
        <v>52</v>
      </c>
      <c r="I1030" s="13">
        <f t="shared" si="65"/>
        <v>45537</v>
      </c>
      <c r="J1030" s="13">
        <f t="shared" si="66"/>
        <v>45589</v>
      </c>
      <c r="K1030" s="13" t="str">
        <f t="shared" si="67"/>
        <v/>
      </c>
    </row>
    <row r="1031" spans="1:11" x14ac:dyDescent="0.3">
      <c r="A1031" s="1" t="s">
        <v>616</v>
      </c>
      <c r="B1031" s="9" t="s">
        <v>328</v>
      </c>
      <c r="C1031" s="2">
        <v>9.69</v>
      </c>
      <c r="D1031" s="1" t="s">
        <v>61</v>
      </c>
      <c r="E1031" s="9" t="s">
        <v>156</v>
      </c>
      <c r="H1031" s="1">
        <f t="shared" si="64"/>
        <v>139</v>
      </c>
      <c r="I1031" s="13">
        <f t="shared" si="65"/>
        <v>45497</v>
      </c>
      <c r="J1031" s="13">
        <f t="shared" si="66"/>
        <v>45636</v>
      </c>
      <c r="K1031" s="13" t="str">
        <f t="shared" si="67"/>
        <v/>
      </c>
    </row>
    <row r="1032" spans="1:11" x14ac:dyDescent="0.3">
      <c r="A1032" s="1" t="s">
        <v>616</v>
      </c>
      <c r="B1032" s="9" t="s">
        <v>369</v>
      </c>
      <c r="C1032" s="2">
        <v>34.72</v>
      </c>
      <c r="D1032" s="1" t="s">
        <v>61</v>
      </c>
      <c r="E1032" s="9" t="s">
        <v>180</v>
      </c>
      <c r="H1032" s="1">
        <f t="shared" si="64"/>
        <v>34</v>
      </c>
      <c r="I1032" s="13">
        <f t="shared" si="65"/>
        <v>45736</v>
      </c>
      <c r="J1032" s="13">
        <f t="shared" si="66"/>
        <v>45770</v>
      </c>
      <c r="K1032" s="13" t="str">
        <f t="shared" si="67"/>
        <v/>
      </c>
    </row>
    <row r="1033" spans="1:11" x14ac:dyDescent="0.3">
      <c r="A1033" s="1" t="s">
        <v>616</v>
      </c>
      <c r="B1033" s="9" t="s">
        <v>369</v>
      </c>
      <c r="C1033" s="2">
        <v>6.03</v>
      </c>
      <c r="D1033" s="1" t="s">
        <v>61</v>
      </c>
      <c r="E1033" s="9" t="s">
        <v>347</v>
      </c>
      <c r="H1033" s="1">
        <f t="shared" si="64"/>
        <v>61</v>
      </c>
      <c r="I1033" s="13">
        <f t="shared" si="65"/>
        <v>45736</v>
      </c>
      <c r="J1033" s="13">
        <f t="shared" si="66"/>
        <v>45797</v>
      </c>
      <c r="K1033" s="13" t="str">
        <f t="shared" si="67"/>
        <v/>
      </c>
    </row>
    <row r="1034" spans="1:11" x14ac:dyDescent="0.3">
      <c r="A1034" s="1" t="s">
        <v>616</v>
      </c>
      <c r="B1034" s="9" t="s">
        <v>205</v>
      </c>
      <c r="C1034" s="2">
        <v>3.95</v>
      </c>
      <c r="D1034" s="1" t="s">
        <v>61</v>
      </c>
      <c r="E1034" s="9" t="s">
        <v>193</v>
      </c>
      <c r="H1034" s="1">
        <f t="shared" si="64"/>
        <v>68</v>
      </c>
      <c r="I1034" s="13">
        <f t="shared" si="65"/>
        <v>45742</v>
      </c>
      <c r="J1034" s="13">
        <f t="shared" si="66"/>
        <v>45810</v>
      </c>
      <c r="K1034" s="13" t="str">
        <f t="shared" si="67"/>
        <v/>
      </c>
    </row>
    <row r="1035" spans="1:11" x14ac:dyDescent="0.3">
      <c r="A1035" s="1" t="s">
        <v>616</v>
      </c>
      <c r="B1035" s="9" t="s">
        <v>504</v>
      </c>
      <c r="C1035" s="2">
        <v>52.49</v>
      </c>
      <c r="D1035" s="1" t="s">
        <v>61</v>
      </c>
      <c r="E1035" s="9" t="s">
        <v>193</v>
      </c>
      <c r="H1035" s="1">
        <f t="shared" si="64"/>
        <v>38</v>
      </c>
      <c r="I1035" s="13">
        <f t="shared" si="65"/>
        <v>45772</v>
      </c>
      <c r="J1035" s="13">
        <f t="shared" si="66"/>
        <v>45810</v>
      </c>
      <c r="K1035" s="13" t="str">
        <f t="shared" si="67"/>
        <v/>
      </c>
    </row>
    <row r="1036" spans="1:11" x14ac:dyDescent="0.3">
      <c r="A1036" s="1" t="s">
        <v>616</v>
      </c>
      <c r="B1036" s="9" t="s">
        <v>631</v>
      </c>
      <c r="C1036" s="2">
        <v>22.26</v>
      </c>
      <c r="D1036" s="1" t="s">
        <v>61</v>
      </c>
      <c r="E1036" s="9" t="s">
        <v>632</v>
      </c>
      <c r="H1036" s="1">
        <f t="shared" si="64"/>
        <v>38</v>
      </c>
      <c r="I1036" s="13">
        <f t="shared" si="65"/>
        <v>46137</v>
      </c>
      <c r="J1036" s="13">
        <f t="shared" si="66"/>
        <v>46175</v>
      </c>
      <c r="K1036" s="13" t="str">
        <f t="shared" si="67"/>
        <v/>
      </c>
    </row>
    <row r="1037" spans="1:11" x14ac:dyDescent="0.3">
      <c r="A1037" s="1" t="s">
        <v>616</v>
      </c>
      <c r="B1037" s="9" t="s">
        <v>633</v>
      </c>
      <c r="C1037" s="2">
        <v>24.88</v>
      </c>
      <c r="D1037" s="1" t="s">
        <v>61</v>
      </c>
      <c r="E1037" s="9" t="s">
        <v>634</v>
      </c>
      <c r="H1037" s="1">
        <f t="shared" si="64"/>
        <v>38</v>
      </c>
      <c r="I1037" s="13">
        <f t="shared" si="65"/>
        <v>46502</v>
      </c>
      <c r="J1037" s="13">
        <f t="shared" si="66"/>
        <v>46540</v>
      </c>
      <c r="K1037" s="13" t="str">
        <f t="shared" si="67"/>
        <v/>
      </c>
    </row>
    <row r="1038" spans="1:11" x14ac:dyDescent="0.3">
      <c r="A1038" s="1" t="s">
        <v>616</v>
      </c>
      <c r="B1038" s="9" t="s">
        <v>635</v>
      </c>
      <c r="C1038" s="2">
        <v>23.11</v>
      </c>
      <c r="D1038" s="1" t="s">
        <v>61</v>
      </c>
      <c r="E1038" s="9" t="s">
        <v>636</v>
      </c>
      <c r="H1038" s="1">
        <f t="shared" si="64"/>
        <v>38</v>
      </c>
      <c r="I1038" s="13">
        <f t="shared" si="65"/>
        <v>46868</v>
      </c>
      <c r="J1038" s="13">
        <f t="shared" si="66"/>
        <v>46906</v>
      </c>
      <c r="K1038" s="13" t="str">
        <f t="shared" si="67"/>
        <v/>
      </c>
    </row>
    <row r="1039" spans="1:11" x14ac:dyDescent="0.3">
      <c r="A1039" s="1" t="s">
        <v>616</v>
      </c>
      <c r="B1039" s="9" t="s">
        <v>637</v>
      </c>
      <c r="C1039" s="2">
        <v>22.2</v>
      </c>
      <c r="D1039" s="1" t="s">
        <v>61</v>
      </c>
      <c r="E1039" s="9" t="s">
        <v>638</v>
      </c>
      <c r="H1039" s="1">
        <f t="shared" si="64"/>
        <v>38</v>
      </c>
      <c r="I1039" s="13">
        <f t="shared" si="65"/>
        <v>47233</v>
      </c>
      <c r="J1039" s="13">
        <f t="shared" si="66"/>
        <v>47271</v>
      </c>
      <c r="K1039" s="13" t="str">
        <f t="shared" si="67"/>
        <v/>
      </c>
    </row>
    <row r="1040" spans="1:11" x14ac:dyDescent="0.3">
      <c r="A1040" s="1" t="s">
        <v>616</v>
      </c>
      <c r="B1040" s="9" t="s">
        <v>639</v>
      </c>
      <c r="C1040" s="2">
        <v>7.32</v>
      </c>
      <c r="D1040" s="1" t="s">
        <v>61</v>
      </c>
      <c r="E1040" s="9" t="s">
        <v>640</v>
      </c>
      <c r="H1040" s="1">
        <f t="shared" si="64"/>
        <v>38</v>
      </c>
      <c r="I1040" s="13">
        <f t="shared" si="65"/>
        <v>47598</v>
      </c>
      <c r="J1040" s="13">
        <f t="shared" si="66"/>
        <v>47636</v>
      </c>
      <c r="K1040" s="13" t="str">
        <f t="shared" si="67"/>
        <v/>
      </c>
    </row>
    <row r="1041" spans="1:11" x14ac:dyDescent="0.3">
      <c r="A1041" s="1" t="s">
        <v>616</v>
      </c>
      <c r="B1041" s="9" t="s">
        <v>641</v>
      </c>
      <c r="C1041" s="2">
        <v>6.77</v>
      </c>
      <c r="D1041" s="1" t="s">
        <v>61</v>
      </c>
      <c r="E1041" s="9" t="s">
        <v>642</v>
      </c>
      <c r="H1041" s="1">
        <f t="shared" si="64"/>
        <v>38</v>
      </c>
      <c r="I1041" s="13">
        <f t="shared" si="65"/>
        <v>47963</v>
      </c>
      <c r="J1041" s="13">
        <f t="shared" si="66"/>
        <v>48001</v>
      </c>
      <c r="K1041" s="13" t="str">
        <f t="shared" si="67"/>
        <v/>
      </c>
    </row>
    <row r="1042" spans="1:11" x14ac:dyDescent="0.3">
      <c r="A1042" s="1" t="s">
        <v>616</v>
      </c>
      <c r="B1042" s="9" t="s">
        <v>643</v>
      </c>
      <c r="C1042" s="2">
        <v>5.81</v>
      </c>
      <c r="D1042" s="1" t="s">
        <v>61</v>
      </c>
      <c r="E1042" s="9" t="s">
        <v>644</v>
      </c>
      <c r="H1042" s="1">
        <f t="shared" si="64"/>
        <v>38</v>
      </c>
      <c r="I1042" s="13">
        <f t="shared" si="65"/>
        <v>48329</v>
      </c>
      <c r="J1042" s="13">
        <f t="shared" si="66"/>
        <v>48367</v>
      </c>
      <c r="K1042" s="13" t="str">
        <f t="shared" si="67"/>
        <v/>
      </c>
    </row>
    <row r="1043" spans="1:11" x14ac:dyDescent="0.3">
      <c r="A1043" s="1" t="s">
        <v>616</v>
      </c>
      <c r="B1043" s="9" t="s">
        <v>645</v>
      </c>
      <c r="C1043" s="2">
        <v>5.97</v>
      </c>
      <c r="D1043" s="1" t="s">
        <v>61</v>
      </c>
      <c r="E1043" s="9" t="s">
        <v>646</v>
      </c>
      <c r="H1043" s="1">
        <f t="shared" si="64"/>
        <v>38</v>
      </c>
      <c r="I1043" s="13">
        <f t="shared" si="65"/>
        <v>48694</v>
      </c>
      <c r="J1043" s="13">
        <f t="shared" si="66"/>
        <v>48732</v>
      </c>
      <c r="K1043" s="13" t="str">
        <f t="shared" si="67"/>
        <v/>
      </c>
    </row>
    <row r="1044" spans="1:11" x14ac:dyDescent="0.3">
      <c r="A1044" s="1" t="s">
        <v>616</v>
      </c>
      <c r="B1044" s="9" t="s">
        <v>647</v>
      </c>
      <c r="C1044" s="2">
        <v>3.4</v>
      </c>
      <c r="D1044" s="1" t="s">
        <v>61</v>
      </c>
      <c r="E1044" s="9" t="s">
        <v>648</v>
      </c>
      <c r="H1044" s="1">
        <f t="shared" si="64"/>
        <v>38</v>
      </c>
      <c r="I1044" s="13">
        <f t="shared" si="65"/>
        <v>49059</v>
      </c>
      <c r="J1044" s="13">
        <f t="shared" si="66"/>
        <v>49097</v>
      </c>
      <c r="K1044" s="13" t="str">
        <f t="shared" si="67"/>
        <v/>
      </c>
    </row>
    <row r="1045" spans="1:11" x14ac:dyDescent="0.3">
      <c r="A1045" s="1" t="s">
        <v>616</v>
      </c>
      <c r="B1045" s="9" t="s">
        <v>649</v>
      </c>
      <c r="C1045" s="2">
        <v>2</v>
      </c>
      <c r="D1045" s="1" t="s">
        <v>61</v>
      </c>
      <c r="E1045" s="9" t="s">
        <v>650</v>
      </c>
      <c r="H1045" s="1">
        <f t="shared" si="64"/>
        <v>38</v>
      </c>
      <c r="I1045" s="13">
        <f t="shared" si="65"/>
        <v>49424</v>
      </c>
      <c r="J1045" s="13">
        <f t="shared" si="66"/>
        <v>49462</v>
      </c>
      <c r="K1045" s="13" t="str">
        <f t="shared" si="67"/>
        <v/>
      </c>
    </row>
    <row r="1046" spans="1:11" x14ac:dyDescent="0.3">
      <c r="A1046" s="1" t="s">
        <v>616</v>
      </c>
      <c r="B1046" s="9" t="s">
        <v>651</v>
      </c>
      <c r="C1046" s="2">
        <v>4.9400000000000004</v>
      </c>
      <c r="D1046" s="1" t="s">
        <v>61</v>
      </c>
      <c r="E1046" s="9" t="s">
        <v>652</v>
      </c>
      <c r="H1046" s="1">
        <f t="shared" si="64"/>
        <v>38</v>
      </c>
      <c r="I1046" s="13">
        <f t="shared" si="65"/>
        <v>49790</v>
      </c>
      <c r="J1046" s="13">
        <f t="shared" si="66"/>
        <v>49828</v>
      </c>
      <c r="K1046" s="13" t="str">
        <f t="shared" si="67"/>
        <v/>
      </c>
    </row>
    <row r="1047" spans="1:11" x14ac:dyDescent="0.3">
      <c r="A1047" s="1" t="s">
        <v>616</v>
      </c>
      <c r="B1047" s="9" t="s">
        <v>186</v>
      </c>
      <c r="C1047" s="2">
        <v>3.5</v>
      </c>
      <c r="D1047" s="1" t="s">
        <v>61</v>
      </c>
      <c r="E1047" s="9" t="s">
        <v>211</v>
      </c>
      <c r="H1047" s="1">
        <f t="shared" si="64"/>
        <v>58</v>
      </c>
      <c r="I1047" s="13">
        <f t="shared" si="65"/>
        <v>45796</v>
      </c>
      <c r="J1047" s="13">
        <f t="shared" si="66"/>
        <v>45854</v>
      </c>
      <c r="K1047" s="13" t="str">
        <f t="shared" si="67"/>
        <v/>
      </c>
    </row>
    <row r="1048" spans="1:11" x14ac:dyDescent="0.3">
      <c r="A1048" s="1" t="s">
        <v>616</v>
      </c>
      <c r="B1048" s="9" t="s">
        <v>347</v>
      </c>
      <c r="C1048" s="2">
        <v>1.7110000000000001</v>
      </c>
      <c r="D1048" s="1" t="s">
        <v>61</v>
      </c>
      <c r="E1048" s="9" t="s">
        <v>212</v>
      </c>
      <c r="H1048" s="1">
        <f t="shared" si="64"/>
        <v>59</v>
      </c>
      <c r="I1048" s="13">
        <f t="shared" si="65"/>
        <v>45797</v>
      </c>
      <c r="J1048" s="13">
        <f t="shared" si="66"/>
        <v>45856</v>
      </c>
      <c r="K1048" s="13" t="str">
        <f t="shared" si="67"/>
        <v/>
      </c>
    </row>
    <row r="1049" spans="1:11" x14ac:dyDescent="0.3">
      <c r="A1049" s="1" t="s">
        <v>616</v>
      </c>
      <c r="B1049" s="9" t="s">
        <v>347</v>
      </c>
      <c r="C1049" s="2">
        <v>10.166399999999999</v>
      </c>
      <c r="D1049" s="1" t="s">
        <v>61</v>
      </c>
      <c r="E1049" s="9" t="s">
        <v>273</v>
      </c>
      <c r="H1049" s="1">
        <f t="shared" si="64"/>
        <v>73</v>
      </c>
      <c r="I1049" s="13">
        <f t="shared" si="65"/>
        <v>45797</v>
      </c>
      <c r="J1049" s="13">
        <f t="shared" si="66"/>
        <v>45870</v>
      </c>
      <c r="K1049" s="13" t="str">
        <f t="shared" si="67"/>
        <v/>
      </c>
    </row>
    <row r="1050" spans="1:11" x14ac:dyDescent="0.3">
      <c r="A1050" s="1" t="s">
        <v>616</v>
      </c>
      <c r="B1050" s="9" t="s">
        <v>204</v>
      </c>
      <c r="C1050" s="2">
        <v>16</v>
      </c>
      <c r="D1050" s="1" t="s">
        <v>223</v>
      </c>
      <c r="E1050" s="9" t="s">
        <v>271</v>
      </c>
      <c r="G1050" s="1" t="s">
        <v>653</v>
      </c>
      <c r="H1050" s="1">
        <f t="shared" si="64"/>
        <v>17</v>
      </c>
      <c r="I1050" s="13">
        <f t="shared" si="65"/>
        <v>45835</v>
      </c>
      <c r="J1050" s="13">
        <f t="shared" si="66"/>
        <v>45852</v>
      </c>
      <c r="K1050" s="13" t="str">
        <f t="shared" si="67"/>
        <v/>
      </c>
    </row>
    <row r="1051" spans="1:11" x14ac:dyDescent="0.3">
      <c r="A1051" s="1" t="s">
        <v>616</v>
      </c>
      <c r="B1051" s="9" t="s">
        <v>588</v>
      </c>
      <c r="C1051" s="2">
        <v>4.79</v>
      </c>
      <c r="D1051" s="1" t="s">
        <v>243</v>
      </c>
      <c r="H1051" s="1" t="str">
        <f t="shared" si="64"/>
        <v/>
      </c>
      <c r="I1051" s="13">
        <f t="shared" si="65"/>
        <v>45855</v>
      </c>
      <c r="J1051" s="13" t="str">
        <f t="shared" si="66"/>
        <v/>
      </c>
      <c r="K1051" s="13" t="str">
        <f t="shared" si="67"/>
        <v/>
      </c>
    </row>
    <row r="1052" spans="1:11" x14ac:dyDescent="0.3">
      <c r="A1052" s="1" t="s">
        <v>616</v>
      </c>
      <c r="B1052" s="9" t="s">
        <v>271</v>
      </c>
      <c r="C1052" s="2">
        <v>1.7765</v>
      </c>
      <c r="D1052" s="1" t="s">
        <v>243</v>
      </c>
      <c r="H1052" s="1" t="str">
        <f t="shared" si="64"/>
        <v/>
      </c>
      <c r="I1052" s="13">
        <f t="shared" si="65"/>
        <v>45852</v>
      </c>
      <c r="J1052" s="13" t="str">
        <f t="shared" si="66"/>
        <v/>
      </c>
      <c r="K1052" s="13" t="str">
        <f t="shared" si="67"/>
        <v/>
      </c>
    </row>
    <row r="1053" spans="1:11" x14ac:dyDescent="0.3">
      <c r="A1053" s="1" t="s">
        <v>616</v>
      </c>
      <c r="B1053" s="9" t="s">
        <v>212</v>
      </c>
      <c r="C1053" s="2">
        <v>3.9990000000000001</v>
      </c>
      <c r="D1053" s="1" t="s">
        <v>243</v>
      </c>
      <c r="H1053" s="1" t="str">
        <f t="shared" si="64"/>
        <v/>
      </c>
      <c r="I1053" s="13">
        <f t="shared" si="65"/>
        <v>45856</v>
      </c>
      <c r="J1053" s="13" t="str">
        <f t="shared" si="66"/>
        <v/>
      </c>
      <c r="K1053" s="13" t="str">
        <f t="shared" si="67"/>
        <v/>
      </c>
    </row>
    <row r="1054" spans="1:11" x14ac:dyDescent="0.3">
      <c r="A1054" s="1" t="s">
        <v>616</v>
      </c>
      <c r="B1054" s="9" t="s">
        <v>215</v>
      </c>
      <c r="C1054" s="2">
        <v>3.33</v>
      </c>
      <c r="D1054" s="1" t="s">
        <v>243</v>
      </c>
      <c r="H1054" s="1" t="str">
        <f t="shared" si="64"/>
        <v/>
      </c>
      <c r="I1054" s="13">
        <f t="shared" si="65"/>
        <v>45754</v>
      </c>
      <c r="J1054" s="13" t="str">
        <f t="shared" si="66"/>
        <v/>
      </c>
      <c r="K1054" s="13" t="str">
        <f t="shared" si="67"/>
        <v/>
      </c>
    </row>
    <row r="1055" spans="1:11" x14ac:dyDescent="0.3">
      <c r="A1055" s="1" t="s">
        <v>616</v>
      </c>
      <c r="B1055" s="9" t="s">
        <v>40</v>
      </c>
      <c r="C1055" s="2">
        <v>24.85</v>
      </c>
      <c r="D1055" s="1" t="s">
        <v>243</v>
      </c>
      <c r="H1055" s="1" t="str">
        <f t="shared" si="64"/>
        <v/>
      </c>
      <c r="I1055" s="13">
        <f t="shared" si="65"/>
        <v>45874</v>
      </c>
      <c r="J1055" s="13" t="str">
        <f t="shared" si="66"/>
        <v/>
      </c>
      <c r="K1055" s="13" t="str">
        <f t="shared" si="67"/>
        <v/>
      </c>
    </row>
    <row r="1056" spans="1:11" x14ac:dyDescent="0.3">
      <c r="A1056" s="1" t="s">
        <v>616</v>
      </c>
      <c r="B1056" s="9" t="s">
        <v>41</v>
      </c>
      <c r="C1056" s="2">
        <v>44.44</v>
      </c>
      <c r="D1056" s="1" t="s">
        <v>243</v>
      </c>
      <c r="H1056" s="1" t="str">
        <f t="shared" si="64"/>
        <v/>
      </c>
      <c r="I1056" s="13">
        <f t="shared" si="65"/>
        <v>45881</v>
      </c>
      <c r="J1056" s="13" t="str">
        <f t="shared" si="66"/>
        <v/>
      </c>
      <c r="K1056" s="13" t="str">
        <f t="shared" si="67"/>
        <v/>
      </c>
    </row>
    <row r="1057" spans="1:11" x14ac:dyDescent="0.3">
      <c r="A1057" s="1" t="s">
        <v>616</v>
      </c>
      <c r="B1057" s="9" t="s">
        <v>41</v>
      </c>
      <c r="C1057" s="2">
        <v>20.39</v>
      </c>
      <c r="D1057" s="1" t="s">
        <v>243</v>
      </c>
      <c r="H1057" s="1" t="str">
        <f t="shared" si="64"/>
        <v/>
      </c>
      <c r="I1057" s="13">
        <f t="shared" si="65"/>
        <v>45881</v>
      </c>
      <c r="J1057" s="13" t="str">
        <f t="shared" si="66"/>
        <v/>
      </c>
      <c r="K1057" s="13" t="str">
        <f t="shared" si="67"/>
        <v/>
      </c>
    </row>
    <row r="1058" spans="1:11" x14ac:dyDescent="0.3">
      <c r="A1058" s="1" t="s">
        <v>610</v>
      </c>
      <c r="B1058" s="9">
        <v>44908</v>
      </c>
      <c r="C1058" s="2">
        <v>38.29</v>
      </c>
      <c r="D1058" s="1" t="s">
        <v>61</v>
      </c>
      <c r="E1058" s="9">
        <v>45015</v>
      </c>
      <c r="H1058" s="1">
        <f t="shared" si="64"/>
        <v>107</v>
      </c>
      <c r="I1058" s="13">
        <f t="shared" si="65"/>
        <v>44908</v>
      </c>
      <c r="J1058" s="13">
        <f t="shared" si="66"/>
        <v>45015</v>
      </c>
      <c r="K1058" s="13" t="str">
        <f t="shared" si="67"/>
        <v/>
      </c>
    </row>
    <row r="1059" spans="1:11" x14ac:dyDescent="0.3">
      <c r="A1059" s="1" t="s">
        <v>610</v>
      </c>
      <c r="B1059" s="9">
        <v>45075</v>
      </c>
      <c r="C1059" s="2">
        <v>1.8804000000000001</v>
      </c>
      <c r="D1059" s="1" t="s">
        <v>61</v>
      </c>
      <c r="E1059" s="9">
        <v>45236</v>
      </c>
      <c r="H1059" s="1">
        <f t="shared" si="64"/>
        <v>161</v>
      </c>
      <c r="I1059" s="13">
        <f t="shared" si="65"/>
        <v>45075</v>
      </c>
      <c r="J1059" s="13">
        <f t="shared" si="66"/>
        <v>45236</v>
      </c>
      <c r="K1059" s="13" t="str">
        <f t="shared" si="67"/>
        <v/>
      </c>
    </row>
    <row r="1060" spans="1:11" x14ac:dyDescent="0.3">
      <c r="A1060" s="1" t="s">
        <v>610</v>
      </c>
      <c r="B1060" s="9">
        <v>45089</v>
      </c>
      <c r="C1060" s="2">
        <v>1.7310000000000001</v>
      </c>
      <c r="D1060" s="1" t="s">
        <v>61</v>
      </c>
      <c r="E1060" s="9">
        <v>45243</v>
      </c>
      <c r="H1060" s="1">
        <f t="shared" ref="H1060:H1123" si="68">IF(AND(LEN(I1060)&gt;0,LEN(J1060)&gt;0),J1060-I1060,"")</f>
        <v>154</v>
      </c>
      <c r="I1060" s="13">
        <f t="shared" ref="I1060:I1123" si="69">IF(B1060="","",IF(ISNUMBER(B1060),B1060,DATE(VALUE(RIGHT(TRIM(B1060),4)),VALUE(MID(TRIM(B1060),4,2)),VALUE(LEFT(TRIM(B1060),2)))))</f>
        <v>45089</v>
      </c>
      <c r="J1060" s="13">
        <f t="shared" ref="J1060:J1123" si="70">IF(E1060="","",IF(ISNUMBER(E1060),E1060,DATE(VALUE(RIGHT(TRIM(E1060),4)),VALUE(MID(TRIM(E1060),4,2)),VALUE(LEFT(TRIM(E1060),2)))))</f>
        <v>45243</v>
      </c>
      <c r="K1060" s="13" t="str">
        <f t="shared" ref="K1060:K1123" si="71">IF(F1060="","",IF(ISNUMBER(F1060),F1060,DATE(VALUE(RIGHT(TRIM(F1060),4)),VALUE(MID(TRIM(F1060),4,2)),VALUE(LEFT(TRIM(F1060),2)))))</f>
        <v/>
      </c>
    </row>
    <row r="1061" spans="1:11" x14ac:dyDescent="0.3">
      <c r="A1061" s="1" t="s">
        <v>610</v>
      </c>
      <c r="B1061" s="9">
        <v>45090</v>
      </c>
      <c r="C1061" s="2">
        <v>0.61609999999999998</v>
      </c>
      <c r="D1061" s="1" t="s">
        <v>61</v>
      </c>
      <c r="E1061" s="9">
        <v>45243</v>
      </c>
      <c r="H1061" s="1">
        <f t="shared" si="68"/>
        <v>153</v>
      </c>
      <c r="I1061" s="13">
        <f t="shared" si="69"/>
        <v>45090</v>
      </c>
      <c r="J1061" s="13">
        <f t="shared" si="70"/>
        <v>45243</v>
      </c>
      <c r="K1061" s="13" t="str">
        <f t="shared" si="71"/>
        <v/>
      </c>
    </row>
    <row r="1062" spans="1:11" x14ac:dyDescent="0.3">
      <c r="A1062" s="1" t="s">
        <v>610</v>
      </c>
      <c r="B1062" s="9">
        <v>45155</v>
      </c>
      <c r="C1062" s="2">
        <v>19.350000000000001</v>
      </c>
      <c r="D1062" s="1" t="s">
        <v>61</v>
      </c>
      <c r="E1062" s="9">
        <v>45231</v>
      </c>
      <c r="H1062" s="1">
        <f t="shared" si="68"/>
        <v>76</v>
      </c>
      <c r="I1062" s="13">
        <f t="shared" si="69"/>
        <v>45155</v>
      </c>
      <c r="J1062" s="13">
        <f t="shared" si="70"/>
        <v>45231</v>
      </c>
      <c r="K1062" s="13" t="str">
        <f t="shared" si="71"/>
        <v/>
      </c>
    </row>
    <row r="1063" spans="1:11" x14ac:dyDescent="0.3">
      <c r="A1063" s="1" t="s">
        <v>610</v>
      </c>
      <c r="B1063" s="9">
        <v>45306</v>
      </c>
      <c r="C1063" s="2">
        <v>1.86</v>
      </c>
      <c r="D1063" s="1" t="s">
        <v>61</v>
      </c>
      <c r="E1063" s="9">
        <v>45377</v>
      </c>
      <c r="H1063" s="1">
        <f t="shared" si="68"/>
        <v>71</v>
      </c>
      <c r="I1063" s="13">
        <f t="shared" si="69"/>
        <v>45306</v>
      </c>
      <c r="J1063" s="13">
        <f t="shared" si="70"/>
        <v>45377</v>
      </c>
      <c r="K1063" s="13" t="str">
        <f t="shared" si="71"/>
        <v/>
      </c>
    </row>
    <row r="1064" spans="1:11" x14ac:dyDescent="0.3">
      <c r="A1064" s="1" t="s">
        <v>610</v>
      </c>
      <c r="B1064" s="9">
        <v>45337</v>
      </c>
      <c r="C1064" s="2">
        <v>10</v>
      </c>
      <c r="D1064" s="1" t="s">
        <v>61</v>
      </c>
      <c r="E1064" s="9">
        <v>45449</v>
      </c>
      <c r="H1064" s="1">
        <f t="shared" si="68"/>
        <v>112</v>
      </c>
      <c r="I1064" s="13">
        <f t="shared" si="69"/>
        <v>45337</v>
      </c>
      <c r="J1064" s="13">
        <f t="shared" si="70"/>
        <v>45449</v>
      </c>
      <c r="K1064" s="13" t="str">
        <f t="shared" si="71"/>
        <v/>
      </c>
    </row>
    <row r="1065" spans="1:11" x14ac:dyDescent="0.3">
      <c r="A1065" s="1" t="s">
        <v>610</v>
      </c>
      <c r="B1065" s="9">
        <v>45337</v>
      </c>
      <c r="C1065" s="2">
        <v>1.95</v>
      </c>
      <c r="D1065" s="1" t="s">
        <v>61</v>
      </c>
      <c r="E1065" s="9">
        <v>45552</v>
      </c>
      <c r="H1065" s="1">
        <f t="shared" si="68"/>
        <v>215</v>
      </c>
      <c r="I1065" s="13">
        <f t="shared" si="69"/>
        <v>45337</v>
      </c>
      <c r="J1065" s="13">
        <f t="shared" si="70"/>
        <v>45552</v>
      </c>
      <c r="K1065" s="13" t="str">
        <f t="shared" si="71"/>
        <v/>
      </c>
    </row>
    <row r="1066" spans="1:11" x14ac:dyDescent="0.3">
      <c r="A1066" s="1" t="s">
        <v>610</v>
      </c>
      <c r="B1066" s="9">
        <v>45369</v>
      </c>
      <c r="C1066" s="2">
        <v>141.82599999999999</v>
      </c>
      <c r="D1066" s="1" t="s">
        <v>61</v>
      </c>
      <c r="E1066" s="9">
        <v>45537</v>
      </c>
      <c r="H1066" s="1">
        <f t="shared" si="68"/>
        <v>168</v>
      </c>
      <c r="I1066" s="13">
        <f t="shared" si="69"/>
        <v>45369</v>
      </c>
      <c r="J1066" s="13">
        <f t="shared" si="70"/>
        <v>45537</v>
      </c>
      <c r="K1066" s="13" t="str">
        <f t="shared" si="71"/>
        <v/>
      </c>
    </row>
    <row r="1067" spans="1:11" x14ac:dyDescent="0.3">
      <c r="A1067" s="1" t="s">
        <v>610</v>
      </c>
      <c r="B1067" s="9">
        <v>45370</v>
      </c>
      <c r="C1067" s="2">
        <v>30.66</v>
      </c>
      <c r="D1067" s="1" t="s">
        <v>61</v>
      </c>
      <c r="E1067" s="9">
        <v>45456</v>
      </c>
      <c r="H1067" s="1">
        <f t="shared" si="68"/>
        <v>86</v>
      </c>
      <c r="I1067" s="13">
        <f t="shared" si="69"/>
        <v>45370</v>
      </c>
      <c r="J1067" s="13">
        <f t="shared" si="70"/>
        <v>45456</v>
      </c>
      <c r="K1067" s="13" t="str">
        <f t="shared" si="71"/>
        <v/>
      </c>
    </row>
    <row r="1068" spans="1:11" x14ac:dyDescent="0.3">
      <c r="A1068" s="1" t="s">
        <v>610</v>
      </c>
      <c r="B1068" s="9">
        <v>45377</v>
      </c>
      <c r="C1068" s="2">
        <v>10.11</v>
      </c>
      <c r="D1068" s="1" t="s">
        <v>61</v>
      </c>
      <c r="E1068" s="9">
        <v>45456</v>
      </c>
      <c r="H1068" s="1">
        <f t="shared" si="68"/>
        <v>79</v>
      </c>
      <c r="I1068" s="13">
        <f t="shared" si="69"/>
        <v>45377</v>
      </c>
      <c r="J1068" s="13">
        <f t="shared" si="70"/>
        <v>45456</v>
      </c>
      <c r="K1068" s="13" t="str">
        <f t="shared" si="71"/>
        <v/>
      </c>
    </row>
    <row r="1069" spans="1:11" x14ac:dyDescent="0.3">
      <c r="A1069" s="1" t="s">
        <v>610</v>
      </c>
      <c r="B1069" s="9">
        <v>45405</v>
      </c>
      <c r="C1069" s="2">
        <v>8.3195999999999994</v>
      </c>
      <c r="D1069" s="1" t="s">
        <v>61</v>
      </c>
      <c r="E1069" s="9">
        <v>45488</v>
      </c>
      <c r="H1069" s="1">
        <f t="shared" si="68"/>
        <v>83</v>
      </c>
      <c r="I1069" s="13">
        <f t="shared" si="69"/>
        <v>45405</v>
      </c>
      <c r="J1069" s="13">
        <f t="shared" si="70"/>
        <v>45488</v>
      </c>
      <c r="K1069" s="13" t="str">
        <f t="shared" si="71"/>
        <v/>
      </c>
    </row>
    <row r="1070" spans="1:11" x14ac:dyDescent="0.3">
      <c r="A1070" s="1" t="s">
        <v>610</v>
      </c>
      <c r="B1070" s="9">
        <v>45407</v>
      </c>
      <c r="C1070" s="2">
        <v>30.933700000000002</v>
      </c>
      <c r="D1070" s="1" t="s">
        <v>61</v>
      </c>
      <c r="E1070" s="9">
        <v>45525</v>
      </c>
      <c r="H1070" s="1">
        <f t="shared" si="68"/>
        <v>118</v>
      </c>
      <c r="I1070" s="13">
        <f t="shared" si="69"/>
        <v>45407</v>
      </c>
      <c r="J1070" s="13">
        <f t="shared" si="70"/>
        <v>45525</v>
      </c>
      <c r="K1070" s="13" t="str">
        <f t="shared" si="71"/>
        <v/>
      </c>
    </row>
    <row r="1071" spans="1:11" x14ac:dyDescent="0.3">
      <c r="A1071" s="1" t="s">
        <v>610</v>
      </c>
      <c r="B1071" s="9">
        <v>45421</v>
      </c>
      <c r="C1071" s="2">
        <v>23.69</v>
      </c>
      <c r="D1071" s="1" t="s">
        <v>61</v>
      </c>
      <c r="E1071" s="9">
        <v>45552</v>
      </c>
      <c r="H1071" s="1">
        <f t="shared" si="68"/>
        <v>131</v>
      </c>
      <c r="I1071" s="13">
        <f t="shared" si="69"/>
        <v>45421</v>
      </c>
      <c r="J1071" s="13">
        <f t="shared" si="70"/>
        <v>45552</v>
      </c>
      <c r="K1071" s="13" t="str">
        <f t="shared" si="71"/>
        <v/>
      </c>
    </row>
    <row r="1072" spans="1:11" x14ac:dyDescent="0.3">
      <c r="A1072" s="1" t="s">
        <v>610</v>
      </c>
      <c r="B1072" s="9">
        <v>45435</v>
      </c>
      <c r="C1072" s="2">
        <v>18.6584</v>
      </c>
      <c r="D1072" s="1" t="s">
        <v>61</v>
      </c>
      <c r="E1072" s="9">
        <v>45586</v>
      </c>
      <c r="H1072" s="1">
        <f t="shared" si="68"/>
        <v>151</v>
      </c>
      <c r="I1072" s="13">
        <f t="shared" si="69"/>
        <v>45435</v>
      </c>
      <c r="J1072" s="13">
        <f t="shared" si="70"/>
        <v>45586</v>
      </c>
      <c r="K1072" s="13" t="str">
        <f t="shared" si="71"/>
        <v/>
      </c>
    </row>
    <row r="1073" spans="1:11" x14ac:dyDescent="0.3">
      <c r="A1073" s="1" t="s">
        <v>610</v>
      </c>
      <c r="B1073" s="9">
        <v>45459</v>
      </c>
      <c r="C1073" s="2">
        <v>7.5185000000000004</v>
      </c>
      <c r="D1073" s="1" t="s">
        <v>61</v>
      </c>
      <c r="E1073" s="9">
        <v>45530</v>
      </c>
      <c r="H1073" s="1">
        <f t="shared" si="68"/>
        <v>71</v>
      </c>
      <c r="I1073" s="13">
        <f t="shared" si="69"/>
        <v>45459</v>
      </c>
      <c r="J1073" s="13">
        <f t="shared" si="70"/>
        <v>45530</v>
      </c>
      <c r="K1073" s="13" t="str">
        <f t="shared" si="71"/>
        <v/>
      </c>
    </row>
    <row r="1074" spans="1:11" x14ac:dyDescent="0.3">
      <c r="A1074" s="1" t="s">
        <v>610</v>
      </c>
      <c r="B1074" s="9">
        <v>45469</v>
      </c>
      <c r="C1074" s="2">
        <v>43</v>
      </c>
      <c r="D1074" s="1" t="s">
        <v>61</v>
      </c>
      <c r="E1074" s="9">
        <v>45342</v>
      </c>
      <c r="H1074" s="1">
        <f t="shared" si="68"/>
        <v>-127</v>
      </c>
      <c r="I1074" s="13">
        <f t="shared" si="69"/>
        <v>45469</v>
      </c>
      <c r="J1074" s="13">
        <f t="shared" si="70"/>
        <v>45342</v>
      </c>
      <c r="K1074" s="13" t="str">
        <f t="shared" si="71"/>
        <v/>
      </c>
    </row>
    <row r="1075" spans="1:11" x14ac:dyDescent="0.3">
      <c r="A1075" s="1" t="s">
        <v>610</v>
      </c>
      <c r="B1075" s="9">
        <v>45470</v>
      </c>
      <c r="C1075" s="2">
        <v>206.45830000000001</v>
      </c>
      <c r="D1075" s="1" t="s">
        <v>61</v>
      </c>
      <c r="E1075" s="9">
        <v>45554</v>
      </c>
      <c r="H1075" s="1">
        <f t="shared" si="68"/>
        <v>84</v>
      </c>
      <c r="I1075" s="13">
        <f t="shared" si="69"/>
        <v>45470</v>
      </c>
      <c r="J1075" s="13">
        <f t="shared" si="70"/>
        <v>45554</v>
      </c>
      <c r="K1075" s="13" t="str">
        <f t="shared" si="71"/>
        <v/>
      </c>
    </row>
    <row r="1076" spans="1:11" x14ac:dyDescent="0.3">
      <c r="A1076" s="1" t="s">
        <v>610</v>
      </c>
      <c r="B1076" s="9">
        <v>45474</v>
      </c>
      <c r="C1076" s="2">
        <v>15.1304</v>
      </c>
      <c r="D1076" s="1" t="s">
        <v>61</v>
      </c>
      <c r="E1076" s="9">
        <v>45559</v>
      </c>
      <c r="H1076" s="1">
        <f t="shared" si="68"/>
        <v>85</v>
      </c>
      <c r="I1076" s="13">
        <f t="shared" si="69"/>
        <v>45474</v>
      </c>
      <c r="J1076" s="13">
        <f t="shared" si="70"/>
        <v>45559</v>
      </c>
      <c r="K1076" s="13" t="str">
        <f t="shared" si="71"/>
        <v/>
      </c>
    </row>
    <row r="1077" spans="1:11" x14ac:dyDescent="0.3">
      <c r="A1077" s="1" t="s">
        <v>610</v>
      </c>
      <c r="B1077" s="9">
        <v>45483</v>
      </c>
      <c r="C1077" s="2">
        <v>7.71</v>
      </c>
      <c r="D1077" s="1" t="s">
        <v>61</v>
      </c>
      <c r="E1077" s="9">
        <v>45365</v>
      </c>
      <c r="H1077" s="1">
        <f t="shared" si="68"/>
        <v>-118</v>
      </c>
      <c r="I1077" s="13">
        <f t="shared" si="69"/>
        <v>45483</v>
      </c>
      <c r="J1077" s="13">
        <f t="shared" si="70"/>
        <v>45365</v>
      </c>
      <c r="K1077" s="13" t="str">
        <f t="shared" si="71"/>
        <v/>
      </c>
    </row>
    <row r="1078" spans="1:11" x14ac:dyDescent="0.3">
      <c r="A1078" s="1" t="s">
        <v>610</v>
      </c>
      <c r="B1078" s="9">
        <v>45489</v>
      </c>
      <c r="C1078" s="2">
        <v>10.78</v>
      </c>
      <c r="D1078" s="1" t="s">
        <v>61</v>
      </c>
      <c r="E1078" s="9">
        <v>45574</v>
      </c>
      <c r="H1078" s="1">
        <f t="shared" si="68"/>
        <v>85</v>
      </c>
      <c r="I1078" s="13">
        <f t="shared" si="69"/>
        <v>45489</v>
      </c>
      <c r="J1078" s="13">
        <f t="shared" si="70"/>
        <v>45574</v>
      </c>
      <c r="K1078" s="13" t="str">
        <f t="shared" si="71"/>
        <v/>
      </c>
    </row>
    <row r="1079" spans="1:11" x14ac:dyDescent="0.3">
      <c r="A1079" s="1" t="s">
        <v>610</v>
      </c>
      <c r="B1079" s="9">
        <v>45516</v>
      </c>
      <c r="C1079" s="2">
        <v>56.792900000000003</v>
      </c>
      <c r="D1079" s="1" t="s">
        <v>61</v>
      </c>
      <c r="E1079" s="9">
        <v>45628</v>
      </c>
      <c r="H1079" s="1">
        <f t="shared" si="68"/>
        <v>112</v>
      </c>
      <c r="I1079" s="13">
        <f t="shared" si="69"/>
        <v>45516</v>
      </c>
      <c r="J1079" s="13">
        <f t="shared" si="70"/>
        <v>45628</v>
      </c>
      <c r="K1079" s="13" t="str">
        <f t="shared" si="71"/>
        <v/>
      </c>
    </row>
    <row r="1080" spans="1:11" x14ac:dyDescent="0.3">
      <c r="A1080" s="1" t="s">
        <v>610</v>
      </c>
      <c r="B1080" s="9">
        <v>45552</v>
      </c>
      <c r="C1080" s="2">
        <v>1.9472</v>
      </c>
      <c r="D1080" s="1" t="s">
        <v>61</v>
      </c>
      <c r="E1080" s="9">
        <v>45702</v>
      </c>
      <c r="H1080" s="1">
        <f t="shared" si="68"/>
        <v>150</v>
      </c>
      <c r="I1080" s="13">
        <f t="shared" si="69"/>
        <v>45552</v>
      </c>
      <c r="J1080" s="13">
        <f t="shared" si="70"/>
        <v>45702</v>
      </c>
      <c r="K1080" s="13" t="str">
        <f t="shared" si="71"/>
        <v/>
      </c>
    </row>
    <row r="1081" spans="1:11" x14ac:dyDescent="0.3">
      <c r="A1081" s="1" t="s">
        <v>610</v>
      </c>
      <c r="B1081" s="9">
        <v>45554</v>
      </c>
      <c r="C1081" s="2">
        <v>93.81</v>
      </c>
      <c r="D1081" s="1" t="s">
        <v>61</v>
      </c>
      <c r="E1081" s="9">
        <v>45749</v>
      </c>
      <c r="H1081" s="1">
        <f t="shared" si="68"/>
        <v>195</v>
      </c>
      <c r="I1081" s="13">
        <f t="shared" si="69"/>
        <v>45554</v>
      </c>
      <c r="J1081" s="13">
        <f t="shared" si="70"/>
        <v>45749</v>
      </c>
      <c r="K1081" s="13" t="str">
        <f t="shared" si="71"/>
        <v/>
      </c>
    </row>
    <row r="1082" spans="1:11" x14ac:dyDescent="0.3">
      <c r="A1082" s="1" t="s">
        <v>610</v>
      </c>
      <c r="B1082" s="9">
        <v>45559</v>
      </c>
      <c r="C1082" s="2">
        <v>118.6409</v>
      </c>
      <c r="D1082" s="1" t="s">
        <v>61</v>
      </c>
      <c r="E1082" s="9">
        <v>45797</v>
      </c>
      <c r="H1082" s="1">
        <f t="shared" si="68"/>
        <v>238</v>
      </c>
      <c r="I1082" s="13">
        <f t="shared" si="69"/>
        <v>45559</v>
      </c>
      <c r="J1082" s="13">
        <f t="shared" si="70"/>
        <v>45797</v>
      </c>
      <c r="K1082" s="13" t="str">
        <f t="shared" si="71"/>
        <v/>
      </c>
    </row>
    <row r="1083" spans="1:11" x14ac:dyDescent="0.3">
      <c r="A1083" s="1" t="s">
        <v>610</v>
      </c>
      <c r="B1083" s="9">
        <v>45587</v>
      </c>
      <c r="C1083" s="2">
        <v>45.347900000000003</v>
      </c>
      <c r="D1083" s="1" t="s">
        <v>61</v>
      </c>
      <c r="E1083" s="9">
        <v>45749</v>
      </c>
      <c r="H1083" s="1">
        <f t="shared" si="68"/>
        <v>162</v>
      </c>
      <c r="I1083" s="13">
        <f t="shared" si="69"/>
        <v>45587</v>
      </c>
      <c r="J1083" s="13">
        <f t="shared" si="70"/>
        <v>45749</v>
      </c>
      <c r="K1083" s="13" t="str">
        <f t="shared" si="71"/>
        <v/>
      </c>
    </row>
    <row r="1084" spans="1:11" x14ac:dyDescent="0.3">
      <c r="A1084" s="1" t="s">
        <v>610</v>
      </c>
      <c r="B1084" s="9">
        <v>45600</v>
      </c>
      <c r="C1084" s="2">
        <v>16.8</v>
      </c>
      <c r="D1084" s="1" t="s">
        <v>61</v>
      </c>
      <c r="E1084" s="9">
        <v>45750</v>
      </c>
      <c r="H1084" s="1">
        <f t="shared" si="68"/>
        <v>150</v>
      </c>
      <c r="I1084" s="13">
        <f t="shared" si="69"/>
        <v>45600</v>
      </c>
      <c r="J1084" s="13">
        <f t="shared" si="70"/>
        <v>45750</v>
      </c>
      <c r="K1084" s="13" t="str">
        <f t="shared" si="71"/>
        <v/>
      </c>
    </row>
    <row r="1085" spans="1:11" x14ac:dyDescent="0.3">
      <c r="A1085" s="1" t="s">
        <v>610</v>
      </c>
      <c r="B1085" s="9">
        <v>45600</v>
      </c>
      <c r="C1085" s="2">
        <v>49.35</v>
      </c>
      <c r="D1085" s="1" t="s">
        <v>61</v>
      </c>
      <c r="E1085" s="9">
        <v>45702</v>
      </c>
      <c r="H1085" s="1">
        <f t="shared" si="68"/>
        <v>102</v>
      </c>
      <c r="I1085" s="13">
        <f t="shared" si="69"/>
        <v>45600</v>
      </c>
      <c r="J1085" s="13">
        <f t="shared" si="70"/>
        <v>45702</v>
      </c>
      <c r="K1085" s="13" t="str">
        <f t="shared" si="71"/>
        <v/>
      </c>
    </row>
    <row r="1086" spans="1:11" x14ac:dyDescent="0.3">
      <c r="A1086" s="1" t="s">
        <v>610</v>
      </c>
      <c r="B1086" s="9">
        <v>45610</v>
      </c>
      <c r="C1086" s="2">
        <v>7.63</v>
      </c>
      <c r="D1086" s="1" t="s">
        <v>61</v>
      </c>
      <c r="E1086" s="9">
        <v>45734</v>
      </c>
      <c r="H1086" s="1">
        <f t="shared" si="68"/>
        <v>124</v>
      </c>
      <c r="I1086" s="13">
        <f t="shared" si="69"/>
        <v>45610</v>
      </c>
      <c r="J1086" s="13">
        <f t="shared" si="70"/>
        <v>45734</v>
      </c>
      <c r="K1086" s="13" t="str">
        <f t="shared" si="71"/>
        <v/>
      </c>
    </row>
    <row r="1087" spans="1:11" x14ac:dyDescent="0.3">
      <c r="A1087" s="1" t="s">
        <v>610</v>
      </c>
      <c r="B1087" s="9">
        <v>45621</v>
      </c>
      <c r="C1087" s="2">
        <v>1.84</v>
      </c>
      <c r="D1087" s="1" t="s">
        <v>61</v>
      </c>
      <c r="E1087" s="9">
        <v>45734</v>
      </c>
      <c r="H1087" s="1">
        <f t="shared" si="68"/>
        <v>113</v>
      </c>
      <c r="I1087" s="13">
        <f t="shared" si="69"/>
        <v>45621</v>
      </c>
      <c r="J1087" s="13">
        <f t="shared" si="70"/>
        <v>45734</v>
      </c>
      <c r="K1087" s="13" t="str">
        <f t="shared" si="71"/>
        <v/>
      </c>
    </row>
    <row r="1088" spans="1:11" x14ac:dyDescent="0.3">
      <c r="A1088" s="1" t="s">
        <v>610</v>
      </c>
      <c r="B1088" s="9">
        <v>45621</v>
      </c>
      <c r="C1088" s="2">
        <v>3.72</v>
      </c>
      <c r="D1088" s="1" t="s">
        <v>61</v>
      </c>
      <c r="E1088" s="9">
        <v>45734</v>
      </c>
      <c r="H1088" s="1">
        <f t="shared" si="68"/>
        <v>113</v>
      </c>
      <c r="I1088" s="13">
        <f t="shared" si="69"/>
        <v>45621</v>
      </c>
      <c r="J1088" s="13">
        <f t="shared" si="70"/>
        <v>45734</v>
      </c>
      <c r="K1088" s="13" t="str">
        <f t="shared" si="71"/>
        <v/>
      </c>
    </row>
    <row r="1089" spans="1:11" x14ac:dyDescent="0.3">
      <c r="A1089" s="1" t="s">
        <v>610</v>
      </c>
      <c r="B1089" s="9">
        <v>45622</v>
      </c>
      <c r="C1089" s="2">
        <v>2.5030000000000001</v>
      </c>
      <c r="D1089" s="1" t="s">
        <v>61</v>
      </c>
      <c r="E1089" s="9">
        <v>45827</v>
      </c>
      <c r="H1089" s="1">
        <f t="shared" si="68"/>
        <v>205</v>
      </c>
      <c r="I1089" s="13">
        <f t="shared" si="69"/>
        <v>45622</v>
      </c>
      <c r="J1089" s="13">
        <f t="shared" si="70"/>
        <v>45827</v>
      </c>
      <c r="K1089" s="13" t="str">
        <f t="shared" si="71"/>
        <v/>
      </c>
    </row>
    <row r="1090" spans="1:11" x14ac:dyDescent="0.3">
      <c r="A1090" s="1" t="s">
        <v>610</v>
      </c>
      <c r="B1090" s="9">
        <v>45629</v>
      </c>
      <c r="C1090" s="2">
        <v>3.14</v>
      </c>
      <c r="D1090" s="1" t="s">
        <v>61</v>
      </c>
      <c r="E1090" s="9">
        <v>45700</v>
      </c>
      <c r="H1090" s="1">
        <f t="shared" si="68"/>
        <v>71</v>
      </c>
      <c r="I1090" s="13">
        <f t="shared" si="69"/>
        <v>45629</v>
      </c>
      <c r="J1090" s="13">
        <f t="shared" si="70"/>
        <v>45700</v>
      </c>
      <c r="K1090" s="13" t="str">
        <f t="shared" si="71"/>
        <v/>
      </c>
    </row>
    <row r="1091" spans="1:11" x14ac:dyDescent="0.3">
      <c r="A1091" s="1" t="s">
        <v>610</v>
      </c>
      <c r="B1091" s="9">
        <v>45633</v>
      </c>
      <c r="C1091" s="2">
        <v>9.5</v>
      </c>
      <c r="D1091" s="1" t="s">
        <v>61</v>
      </c>
      <c r="E1091" s="9">
        <v>45829</v>
      </c>
      <c r="H1091" s="1">
        <f t="shared" si="68"/>
        <v>196</v>
      </c>
      <c r="I1091" s="13">
        <f t="shared" si="69"/>
        <v>45633</v>
      </c>
      <c r="J1091" s="13">
        <f t="shared" si="70"/>
        <v>45829</v>
      </c>
      <c r="K1091" s="13" t="str">
        <f t="shared" si="71"/>
        <v/>
      </c>
    </row>
    <row r="1092" spans="1:11" x14ac:dyDescent="0.3">
      <c r="A1092" s="1" t="s">
        <v>610</v>
      </c>
      <c r="B1092" s="9">
        <v>45645</v>
      </c>
      <c r="C1092" s="2">
        <v>37.75</v>
      </c>
      <c r="D1092" s="1" t="s">
        <v>61</v>
      </c>
      <c r="E1092" s="9">
        <v>45838</v>
      </c>
      <c r="H1092" s="1">
        <f t="shared" si="68"/>
        <v>193</v>
      </c>
      <c r="I1092" s="13">
        <f t="shared" si="69"/>
        <v>45645</v>
      </c>
      <c r="J1092" s="13">
        <f t="shared" si="70"/>
        <v>45838</v>
      </c>
      <c r="K1092" s="13" t="str">
        <f t="shared" si="71"/>
        <v/>
      </c>
    </row>
    <row r="1093" spans="1:11" x14ac:dyDescent="0.3">
      <c r="A1093" s="1" t="s">
        <v>610</v>
      </c>
      <c r="B1093" s="9">
        <v>45645</v>
      </c>
      <c r="C1093" s="2">
        <v>4.7300000000000004</v>
      </c>
      <c r="D1093" s="1" t="s">
        <v>61</v>
      </c>
      <c r="E1093" s="9">
        <v>45838</v>
      </c>
      <c r="H1093" s="1">
        <f t="shared" si="68"/>
        <v>193</v>
      </c>
      <c r="I1093" s="13">
        <f t="shared" si="69"/>
        <v>45645</v>
      </c>
      <c r="J1093" s="13">
        <f t="shared" si="70"/>
        <v>45838</v>
      </c>
      <c r="K1093" s="13" t="str">
        <f t="shared" si="71"/>
        <v/>
      </c>
    </row>
    <row r="1094" spans="1:11" x14ac:dyDescent="0.3">
      <c r="A1094" s="1" t="s">
        <v>610</v>
      </c>
      <c r="B1094" s="9">
        <v>45678</v>
      </c>
      <c r="C1094" s="2">
        <v>5.3723999999999998</v>
      </c>
      <c r="D1094" s="1" t="s">
        <v>61</v>
      </c>
      <c r="E1094" s="9">
        <v>45811</v>
      </c>
      <c r="H1094" s="1">
        <f t="shared" si="68"/>
        <v>133</v>
      </c>
      <c r="I1094" s="13">
        <f t="shared" si="69"/>
        <v>45678</v>
      </c>
      <c r="J1094" s="13">
        <f t="shared" si="70"/>
        <v>45811</v>
      </c>
      <c r="K1094" s="13" t="str">
        <f t="shared" si="71"/>
        <v/>
      </c>
    </row>
    <row r="1095" spans="1:11" x14ac:dyDescent="0.3">
      <c r="A1095" s="1" t="s">
        <v>610</v>
      </c>
      <c r="B1095" s="9">
        <v>45680</v>
      </c>
      <c r="C1095" s="2">
        <v>14.8</v>
      </c>
      <c r="D1095" s="1" t="s">
        <v>61</v>
      </c>
      <c r="E1095" s="9">
        <v>45763</v>
      </c>
      <c r="H1095" s="1">
        <f t="shared" si="68"/>
        <v>83</v>
      </c>
      <c r="I1095" s="13">
        <f t="shared" si="69"/>
        <v>45680</v>
      </c>
      <c r="J1095" s="13">
        <f t="shared" si="70"/>
        <v>45763</v>
      </c>
      <c r="K1095" s="13" t="str">
        <f t="shared" si="71"/>
        <v/>
      </c>
    </row>
    <row r="1096" spans="1:11" x14ac:dyDescent="0.3">
      <c r="A1096" s="1" t="s">
        <v>610</v>
      </c>
      <c r="B1096" s="9">
        <v>45701</v>
      </c>
      <c r="C1096" s="2">
        <v>20.170000000000002</v>
      </c>
      <c r="D1096" s="1" t="s">
        <v>61</v>
      </c>
      <c r="E1096" s="9">
        <v>45826</v>
      </c>
      <c r="H1096" s="1">
        <f t="shared" si="68"/>
        <v>125</v>
      </c>
      <c r="I1096" s="13">
        <f t="shared" si="69"/>
        <v>45701</v>
      </c>
      <c r="J1096" s="13">
        <f t="shared" si="70"/>
        <v>45826</v>
      </c>
      <c r="K1096" s="13" t="str">
        <f t="shared" si="71"/>
        <v/>
      </c>
    </row>
    <row r="1097" spans="1:11" x14ac:dyDescent="0.3">
      <c r="A1097" s="1" t="s">
        <v>610</v>
      </c>
      <c r="B1097" s="9">
        <v>45701</v>
      </c>
      <c r="C1097" s="2">
        <v>33.28</v>
      </c>
      <c r="D1097" s="1" t="s">
        <v>61</v>
      </c>
      <c r="E1097" s="9">
        <v>45797</v>
      </c>
      <c r="H1097" s="1">
        <f t="shared" si="68"/>
        <v>96</v>
      </c>
      <c r="I1097" s="13">
        <f t="shared" si="69"/>
        <v>45701</v>
      </c>
      <c r="J1097" s="13">
        <f t="shared" si="70"/>
        <v>45797</v>
      </c>
      <c r="K1097" s="13" t="str">
        <f t="shared" si="71"/>
        <v/>
      </c>
    </row>
    <row r="1098" spans="1:11" x14ac:dyDescent="0.3">
      <c r="A1098" s="1" t="s">
        <v>610</v>
      </c>
      <c r="B1098" s="9">
        <v>45701</v>
      </c>
      <c r="C1098" s="2">
        <v>6.4566999999999997</v>
      </c>
      <c r="D1098" s="1" t="s">
        <v>223</v>
      </c>
      <c r="F1098" s="9">
        <v>45744</v>
      </c>
      <c r="G1098" s="1" t="s">
        <v>654</v>
      </c>
      <c r="H1098" s="1" t="str">
        <f t="shared" si="68"/>
        <v/>
      </c>
      <c r="I1098" s="13">
        <f t="shared" si="69"/>
        <v>45701</v>
      </c>
      <c r="J1098" s="13" t="str">
        <f t="shared" si="70"/>
        <v/>
      </c>
      <c r="K1098" s="13">
        <f t="shared" si="71"/>
        <v>45744</v>
      </c>
    </row>
    <row r="1099" spans="1:11" x14ac:dyDescent="0.3">
      <c r="A1099" s="1" t="s">
        <v>610</v>
      </c>
      <c r="B1099" s="9">
        <v>45706</v>
      </c>
      <c r="C1099" s="2">
        <v>9.77</v>
      </c>
      <c r="D1099" s="1" t="s">
        <v>61</v>
      </c>
      <c r="E1099" s="9">
        <v>45797</v>
      </c>
      <c r="H1099" s="1">
        <f t="shared" si="68"/>
        <v>91</v>
      </c>
      <c r="I1099" s="13">
        <f t="shared" si="69"/>
        <v>45706</v>
      </c>
      <c r="J1099" s="13">
        <f t="shared" si="70"/>
        <v>45797</v>
      </c>
      <c r="K1099" s="13" t="str">
        <f t="shared" si="71"/>
        <v/>
      </c>
    </row>
    <row r="1100" spans="1:11" x14ac:dyDescent="0.3">
      <c r="A1100" s="1" t="s">
        <v>610</v>
      </c>
      <c r="B1100" s="9">
        <v>45706</v>
      </c>
      <c r="C1100" s="2">
        <v>19.760000000000002</v>
      </c>
      <c r="D1100" s="1" t="s">
        <v>61</v>
      </c>
      <c r="E1100" s="9">
        <v>45831</v>
      </c>
      <c r="H1100" s="1">
        <f t="shared" si="68"/>
        <v>125</v>
      </c>
      <c r="I1100" s="13">
        <f t="shared" si="69"/>
        <v>45706</v>
      </c>
      <c r="J1100" s="13">
        <f t="shared" si="70"/>
        <v>45831</v>
      </c>
      <c r="K1100" s="13" t="str">
        <f t="shared" si="71"/>
        <v/>
      </c>
    </row>
    <row r="1101" spans="1:11" x14ac:dyDescent="0.3">
      <c r="A1101" s="1" t="s">
        <v>610</v>
      </c>
      <c r="B1101" s="9">
        <v>45708</v>
      </c>
      <c r="C1101" s="2">
        <v>1.01</v>
      </c>
      <c r="D1101" s="1" t="s">
        <v>61</v>
      </c>
      <c r="E1101" s="9">
        <v>45827</v>
      </c>
      <c r="H1101" s="1">
        <f t="shared" si="68"/>
        <v>119</v>
      </c>
      <c r="I1101" s="13">
        <f t="shared" si="69"/>
        <v>45708</v>
      </c>
      <c r="J1101" s="13">
        <f t="shared" si="70"/>
        <v>45827</v>
      </c>
      <c r="K1101" s="13" t="str">
        <f t="shared" si="71"/>
        <v/>
      </c>
    </row>
    <row r="1102" spans="1:11" x14ac:dyDescent="0.3">
      <c r="A1102" s="1" t="s">
        <v>610</v>
      </c>
      <c r="B1102" s="9">
        <v>45715</v>
      </c>
      <c r="C1102" s="2">
        <v>38.610999999999997</v>
      </c>
      <c r="D1102" s="1" t="s">
        <v>61</v>
      </c>
      <c r="E1102" s="9">
        <v>45855</v>
      </c>
      <c r="H1102" s="1">
        <f t="shared" si="68"/>
        <v>140</v>
      </c>
      <c r="I1102" s="13">
        <f t="shared" si="69"/>
        <v>45715</v>
      </c>
      <c r="J1102" s="13">
        <f t="shared" si="70"/>
        <v>45855</v>
      </c>
      <c r="K1102" s="13" t="str">
        <f t="shared" si="71"/>
        <v/>
      </c>
    </row>
    <row r="1103" spans="1:11" x14ac:dyDescent="0.3">
      <c r="A1103" s="1" t="s">
        <v>610</v>
      </c>
      <c r="B1103" s="9">
        <v>45729</v>
      </c>
      <c r="C1103" s="2">
        <v>27.64</v>
      </c>
      <c r="D1103" s="1" t="s">
        <v>61</v>
      </c>
      <c r="E1103" s="9">
        <v>45811</v>
      </c>
      <c r="H1103" s="1">
        <f t="shared" si="68"/>
        <v>82</v>
      </c>
      <c r="I1103" s="13">
        <f t="shared" si="69"/>
        <v>45729</v>
      </c>
      <c r="J1103" s="13">
        <f t="shared" si="70"/>
        <v>45811</v>
      </c>
      <c r="K1103" s="13" t="str">
        <f t="shared" si="71"/>
        <v/>
      </c>
    </row>
    <row r="1104" spans="1:11" x14ac:dyDescent="0.3">
      <c r="A1104" s="1" t="s">
        <v>610</v>
      </c>
      <c r="B1104" s="9">
        <v>45733</v>
      </c>
      <c r="C1104" s="2">
        <v>40.340000000000003</v>
      </c>
      <c r="D1104" s="1" t="s">
        <v>223</v>
      </c>
      <c r="F1104" s="9">
        <v>45798</v>
      </c>
      <c r="G1104" s="1" t="s">
        <v>654</v>
      </c>
      <c r="H1104" s="1" t="str">
        <f t="shared" si="68"/>
        <v/>
      </c>
      <c r="I1104" s="13">
        <f t="shared" si="69"/>
        <v>45733</v>
      </c>
      <c r="J1104" s="13" t="str">
        <f t="shared" si="70"/>
        <v/>
      </c>
      <c r="K1104" s="13">
        <f t="shared" si="71"/>
        <v>45798</v>
      </c>
    </row>
    <row r="1105" spans="1:11" x14ac:dyDescent="0.3">
      <c r="A1105" s="1" t="s">
        <v>610</v>
      </c>
      <c r="B1105" s="9">
        <v>45733</v>
      </c>
      <c r="C1105" s="2">
        <v>13.42</v>
      </c>
      <c r="D1105" s="1" t="s">
        <v>61</v>
      </c>
      <c r="E1105" s="9">
        <v>45854</v>
      </c>
      <c r="H1105" s="1">
        <f t="shared" si="68"/>
        <v>121</v>
      </c>
      <c r="I1105" s="13">
        <f t="shared" si="69"/>
        <v>45733</v>
      </c>
      <c r="J1105" s="13">
        <f t="shared" si="70"/>
        <v>45854</v>
      </c>
      <c r="K1105" s="13" t="str">
        <f t="shared" si="71"/>
        <v/>
      </c>
    </row>
    <row r="1106" spans="1:11" x14ac:dyDescent="0.3">
      <c r="A1106" s="1" t="s">
        <v>610</v>
      </c>
      <c r="B1106" s="9">
        <v>45733</v>
      </c>
      <c r="C1106" s="2">
        <v>19.46</v>
      </c>
      <c r="D1106" s="1" t="s">
        <v>61</v>
      </c>
      <c r="E1106" s="9">
        <v>45831</v>
      </c>
      <c r="H1106" s="1">
        <f t="shared" si="68"/>
        <v>98</v>
      </c>
      <c r="I1106" s="13">
        <f t="shared" si="69"/>
        <v>45733</v>
      </c>
      <c r="J1106" s="13">
        <f t="shared" si="70"/>
        <v>45831</v>
      </c>
      <c r="K1106" s="13" t="str">
        <f t="shared" si="71"/>
        <v/>
      </c>
    </row>
    <row r="1107" spans="1:11" x14ac:dyDescent="0.3">
      <c r="A1107" s="1" t="s">
        <v>610</v>
      </c>
      <c r="B1107" s="9">
        <v>45733</v>
      </c>
      <c r="C1107" s="2">
        <v>38.19</v>
      </c>
      <c r="D1107" s="1" t="s">
        <v>61</v>
      </c>
      <c r="E1107" s="9">
        <v>45831</v>
      </c>
      <c r="H1107" s="1">
        <f t="shared" si="68"/>
        <v>98</v>
      </c>
      <c r="I1107" s="13">
        <f t="shared" si="69"/>
        <v>45733</v>
      </c>
      <c r="J1107" s="13">
        <f t="shared" si="70"/>
        <v>45831</v>
      </c>
      <c r="K1107" s="13" t="str">
        <f t="shared" si="71"/>
        <v/>
      </c>
    </row>
    <row r="1108" spans="1:11" x14ac:dyDescent="0.3">
      <c r="A1108" s="1" t="s">
        <v>610</v>
      </c>
      <c r="B1108" s="9">
        <v>45733</v>
      </c>
      <c r="C1108" s="2">
        <v>5.12</v>
      </c>
      <c r="D1108" s="1" t="s">
        <v>61</v>
      </c>
      <c r="E1108" s="9">
        <v>45832</v>
      </c>
      <c r="H1108" s="1">
        <f t="shared" si="68"/>
        <v>99</v>
      </c>
      <c r="I1108" s="13">
        <f t="shared" si="69"/>
        <v>45733</v>
      </c>
      <c r="J1108" s="13">
        <f t="shared" si="70"/>
        <v>45832</v>
      </c>
      <c r="K1108" s="13" t="str">
        <f t="shared" si="71"/>
        <v/>
      </c>
    </row>
    <row r="1109" spans="1:11" x14ac:dyDescent="0.3">
      <c r="A1109" s="1" t="s">
        <v>610</v>
      </c>
      <c r="B1109" s="9">
        <v>45741</v>
      </c>
      <c r="C1109" s="2">
        <v>25.74</v>
      </c>
      <c r="D1109" s="1" t="s">
        <v>61</v>
      </c>
      <c r="E1109" s="9">
        <v>45848</v>
      </c>
      <c r="H1109" s="1">
        <f t="shared" si="68"/>
        <v>107</v>
      </c>
      <c r="I1109" s="13">
        <f t="shared" si="69"/>
        <v>45741</v>
      </c>
      <c r="J1109" s="13">
        <f t="shared" si="70"/>
        <v>45848</v>
      </c>
      <c r="K1109" s="13" t="str">
        <f t="shared" si="71"/>
        <v/>
      </c>
    </row>
    <row r="1110" spans="1:11" x14ac:dyDescent="0.3">
      <c r="A1110" s="1" t="s">
        <v>610</v>
      </c>
      <c r="B1110" s="9">
        <v>45741</v>
      </c>
      <c r="C1110" s="2">
        <v>90.81</v>
      </c>
      <c r="D1110" s="1" t="s">
        <v>61</v>
      </c>
      <c r="E1110" s="9">
        <v>45853</v>
      </c>
      <c r="H1110" s="1">
        <f t="shared" si="68"/>
        <v>112</v>
      </c>
      <c r="I1110" s="13">
        <f t="shared" si="69"/>
        <v>45741</v>
      </c>
      <c r="J1110" s="13">
        <f t="shared" si="70"/>
        <v>45853</v>
      </c>
      <c r="K1110" s="13" t="str">
        <f t="shared" si="71"/>
        <v/>
      </c>
    </row>
    <row r="1111" spans="1:11" x14ac:dyDescent="0.3">
      <c r="A1111" s="1" t="s">
        <v>610</v>
      </c>
      <c r="B1111" s="9">
        <v>45741</v>
      </c>
      <c r="C1111" s="2">
        <v>4.3600000000000003</v>
      </c>
      <c r="D1111" s="1" t="s">
        <v>61</v>
      </c>
      <c r="E1111" s="9">
        <v>45853</v>
      </c>
      <c r="H1111" s="1">
        <f t="shared" si="68"/>
        <v>112</v>
      </c>
      <c r="I1111" s="13">
        <f t="shared" si="69"/>
        <v>45741</v>
      </c>
      <c r="J1111" s="13">
        <f t="shared" si="70"/>
        <v>45853</v>
      </c>
      <c r="K1111" s="13" t="str">
        <f t="shared" si="71"/>
        <v/>
      </c>
    </row>
    <row r="1112" spans="1:11" x14ac:dyDescent="0.3">
      <c r="A1112" s="1" t="s">
        <v>610</v>
      </c>
      <c r="B1112" s="9">
        <v>45741</v>
      </c>
      <c r="C1112" s="2">
        <v>23.13</v>
      </c>
      <c r="D1112" s="1" t="s">
        <v>61</v>
      </c>
      <c r="E1112" s="9">
        <v>45831</v>
      </c>
      <c r="H1112" s="1">
        <f t="shared" si="68"/>
        <v>90</v>
      </c>
      <c r="I1112" s="13">
        <f t="shared" si="69"/>
        <v>45741</v>
      </c>
      <c r="J1112" s="13">
        <f t="shared" si="70"/>
        <v>45831</v>
      </c>
      <c r="K1112" s="13" t="str">
        <f t="shared" si="71"/>
        <v/>
      </c>
    </row>
    <row r="1113" spans="1:11" x14ac:dyDescent="0.3">
      <c r="A1113" s="1" t="s">
        <v>610</v>
      </c>
      <c r="B1113" s="9">
        <v>45741</v>
      </c>
      <c r="C1113" s="2">
        <v>20.02</v>
      </c>
      <c r="D1113" s="1" t="s">
        <v>223</v>
      </c>
      <c r="F1113" s="9">
        <v>45791</v>
      </c>
      <c r="G1113" s="1" t="s">
        <v>654</v>
      </c>
      <c r="H1113" s="1" t="str">
        <f t="shared" si="68"/>
        <v/>
      </c>
      <c r="I1113" s="13">
        <f t="shared" si="69"/>
        <v>45741</v>
      </c>
      <c r="J1113" s="13" t="str">
        <f t="shared" si="70"/>
        <v/>
      </c>
      <c r="K1113" s="13">
        <f t="shared" si="71"/>
        <v>45791</v>
      </c>
    </row>
    <row r="1114" spans="1:11" x14ac:dyDescent="0.3">
      <c r="A1114" s="1" t="s">
        <v>610</v>
      </c>
      <c r="B1114" s="9">
        <v>45750</v>
      </c>
      <c r="C1114" s="2">
        <v>36.238700000000001</v>
      </c>
      <c r="D1114" s="1" t="s">
        <v>61</v>
      </c>
      <c r="E1114" s="9">
        <v>45845</v>
      </c>
      <c r="H1114" s="1">
        <f t="shared" si="68"/>
        <v>95</v>
      </c>
      <c r="I1114" s="13">
        <f t="shared" si="69"/>
        <v>45750</v>
      </c>
      <c r="J1114" s="13">
        <f t="shared" si="70"/>
        <v>45845</v>
      </c>
      <c r="K1114" s="13" t="str">
        <f t="shared" si="71"/>
        <v/>
      </c>
    </row>
    <row r="1115" spans="1:11" x14ac:dyDescent="0.3">
      <c r="A1115" s="1" t="s">
        <v>610</v>
      </c>
      <c r="B1115" s="9">
        <v>45755</v>
      </c>
      <c r="C1115" s="2">
        <v>36.630000000000003</v>
      </c>
      <c r="D1115" s="1" t="s">
        <v>61</v>
      </c>
      <c r="E1115" s="9">
        <v>45854</v>
      </c>
      <c r="H1115" s="1">
        <f t="shared" si="68"/>
        <v>99</v>
      </c>
      <c r="I1115" s="13">
        <f t="shared" si="69"/>
        <v>45755</v>
      </c>
      <c r="J1115" s="13">
        <f t="shared" si="70"/>
        <v>45854</v>
      </c>
      <c r="K1115" s="13" t="str">
        <f t="shared" si="71"/>
        <v/>
      </c>
    </row>
    <row r="1116" spans="1:11" x14ac:dyDescent="0.3">
      <c r="A1116" s="1" t="s">
        <v>610</v>
      </c>
      <c r="B1116" s="9">
        <v>45757</v>
      </c>
      <c r="C1116" s="2">
        <v>42.31</v>
      </c>
      <c r="D1116" s="1" t="s">
        <v>243</v>
      </c>
      <c r="H1116" s="1" t="str">
        <f t="shared" si="68"/>
        <v/>
      </c>
      <c r="I1116" s="13">
        <f t="shared" si="69"/>
        <v>45757</v>
      </c>
      <c r="J1116" s="13" t="str">
        <f t="shared" si="70"/>
        <v/>
      </c>
      <c r="K1116" s="13" t="str">
        <f t="shared" si="71"/>
        <v/>
      </c>
    </row>
    <row r="1117" spans="1:11" x14ac:dyDescent="0.3">
      <c r="A1117" s="1" t="s">
        <v>610</v>
      </c>
      <c r="B1117" s="9">
        <v>45761</v>
      </c>
      <c r="C1117" s="2">
        <v>102.58</v>
      </c>
      <c r="D1117" s="1" t="s">
        <v>243</v>
      </c>
      <c r="H1117" s="1" t="str">
        <f t="shared" si="68"/>
        <v/>
      </c>
      <c r="I1117" s="13">
        <f t="shared" si="69"/>
        <v>45761</v>
      </c>
      <c r="J1117" s="13" t="str">
        <f t="shared" si="70"/>
        <v/>
      </c>
      <c r="K1117" s="13" t="str">
        <f t="shared" si="71"/>
        <v/>
      </c>
    </row>
    <row r="1118" spans="1:11" x14ac:dyDescent="0.3">
      <c r="A1118" s="1" t="s">
        <v>610</v>
      </c>
      <c r="B1118" s="9">
        <v>45764</v>
      </c>
      <c r="C1118" s="2">
        <v>4.99</v>
      </c>
      <c r="D1118" s="1" t="s">
        <v>61</v>
      </c>
      <c r="E1118" s="9">
        <v>45845</v>
      </c>
      <c r="H1118" s="1">
        <f t="shared" si="68"/>
        <v>81</v>
      </c>
      <c r="I1118" s="13">
        <f t="shared" si="69"/>
        <v>45764</v>
      </c>
      <c r="J1118" s="13">
        <f t="shared" si="70"/>
        <v>45845</v>
      </c>
      <c r="K1118" s="13" t="str">
        <f t="shared" si="71"/>
        <v/>
      </c>
    </row>
    <row r="1119" spans="1:11" x14ac:dyDescent="0.3">
      <c r="A1119" s="1" t="s">
        <v>610</v>
      </c>
      <c r="B1119" s="9">
        <v>45764</v>
      </c>
      <c r="C1119" s="2">
        <v>22.44</v>
      </c>
      <c r="D1119" s="1" t="s">
        <v>61</v>
      </c>
      <c r="E1119" s="9">
        <v>45845</v>
      </c>
      <c r="H1119" s="1">
        <f t="shared" si="68"/>
        <v>81</v>
      </c>
      <c r="I1119" s="13">
        <f t="shared" si="69"/>
        <v>45764</v>
      </c>
      <c r="J1119" s="13">
        <f t="shared" si="70"/>
        <v>45845</v>
      </c>
      <c r="K1119" s="13" t="str">
        <f t="shared" si="71"/>
        <v/>
      </c>
    </row>
    <row r="1120" spans="1:11" x14ac:dyDescent="0.3">
      <c r="A1120" s="1" t="s">
        <v>610</v>
      </c>
      <c r="B1120" s="9">
        <v>45764</v>
      </c>
      <c r="C1120" s="2">
        <v>40.770000000000003</v>
      </c>
      <c r="D1120" s="1" t="s">
        <v>61</v>
      </c>
      <c r="E1120" s="9">
        <v>45845</v>
      </c>
      <c r="H1120" s="1">
        <f t="shared" si="68"/>
        <v>81</v>
      </c>
      <c r="I1120" s="13">
        <f t="shared" si="69"/>
        <v>45764</v>
      </c>
      <c r="J1120" s="13">
        <f t="shared" si="70"/>
        <v>45845</v>
      </c>
      <c r="K1120" s="13" t="str">
        <f t="shared" si="71"/>
        <v/>
      </c>
    </row>
    <row r="1121" spans="1:11" x14ac:dyDescent="0.3">
      <c r="A1121" s="1" t="s">
        <v>610</v>
      </c>
      <c r="B1121" s="9">
        <v>45771</v>
      </c>
      <c r="C1121" s="2">
        <v>6.2709999999999999</v>
      </c>
      <c r="D1121" s="1" t="s">
        <v>61</v>
      </c>
      <c r="E1121" s="9">
        <v>45869</v>
      </c>
      <c r="H1121" s="1">
        <f t="shared" si="68"/>
        <v>98</v>
      </c>
      <c r="I1121" s="13">
        <f t="shared" si="69"/>
        <v>45771</v>
      </c>
      <c r="J1121" s="13">
        <f t="shared" si="70"/>
        <v>45869</v>
      </c>
      <c r="K1121" s="13" t="str">
        <f t="shared" si="71"/>
        <v/>
      </c>
    </row>
    <row r="1122" spans="1:11" x14ac:dyDescent="0.3">
      <c r="A1122" s="1" t="s">
        <v>610</v>
      </c>
      <c r="B1122" s="9">
        <v>45771</v>
      </c>
      <c r="C1122" s="2">
        <v>3.1297000000000001</v>
      </c>
      <c r="D1122" s="1" t="s">
        <v>61</v>
      </c>
      <c r="E1122" s="9">
        <v>45869</v>
      </c>
      <c r="H1122" s="1">
        <f t="shared" si="68"/>
        <v>98</v>
      </c>
      <c r="I1122" s="13">
        <f t="shared" si="69"/>
        <v>45771</v>
      </c>
      <c r="J1122" s="13">
        <f t="shared" si="70"/>
        <v>45869</v>
      </c>
      <c r="K1122" s="13" t="str">
        <f t="shared" si="71"/>
        <v/>
      </c>
    </row>
    <row r="1123" spans="1:11" x14ac:dyDescent="0.3">
      <c r="A1123" s="1" t="s">
        <v>610</v>
      </c>
      <c r="B1123" s="9">
        <v>45782</v>
      </c>
      <c r="C1123" s="2">
        <v>4</v>
      </c>
      <c r="D1123" s="1" t="s">
        <v>61</v>
      </c>
      <c r="E1123" s="9">
        <v>45877</v>
      </c>
      <c r="H1123" s="1">
        <f t="shared" si="68"/>
        <v>95</v>
      </c>
      <c r="I1123" s="13">
        <f t="shared" si="69"/>
        <v>45782</v>
      </c>
      <c r="J1123" s="13">
        <f t="shared" si="70"/>
        <v>45877</v>
      </c>
      <c r="K1123" s="13" t="str">
        <f t="shared" si="71"/>
        <v/>
      </c>
    </row>
    <row r="1124" spans="1:11" x14ac:dyDescent="0.3">
      <c r="A1124" s="1" t="s">
        <v>610</v>
      </c>
      <c r="B1124" s="9">
        <v>45782</v>
      </c>
      <c r="C1124" s="2">
        <v>21.16</v>
      </c>
      <c r="D1124" s="1" t="s">
        <v>61</v>
      </c>
      <c r="E1124" s="9">
        <v>45866</v>
      </c>
      <c r="H1124" s="1">
        <f t="shared" ref="H1124:H1187" si="72">IF(AND(LEN(I1124)&gt;0,LEN(J1124)&gt;0),J1124-I1124,"")</f>
        <v>84</v>
      </c>
      <c r="I1124" s="13">
        <f t="shared" ref="I1124:I1187" si="73">IF(B1124="","",IF(ISNUMBER(B1124),B1124,DATE(VALUE(RIGHT(TRIM(B1124),4)),VALUE(MID(TRIM(B1124),4,2)),VALUE(LEFT(TRIM(B1124),2)))))</f>
        <v>45782</v>
      </c>
      <c r="J1124" s="13">
        <f t="shared" ref="J1124:J1187" si="74">IF(E1124="","",IF(ISNUMBER(E1124),E1124,DATE(VALUE(RIGHT(TRIM(E1124),4)),VALUE(MID(TRIM(E1124),4,2)),VALUE(LEFT(TRIM(E1124),2)))))</f>
        <v>45866</v>
      </c>
      <c r="K1124" s="13" t="str">
        <f t="shared" ref="K1124:K1187" si="75">IF(F1124="","",IF(ISNUMBER(F1124),F1124,DATE(VALUE(RIGHT(TRIM(F1124),4)),VALUE(MID(TRIM(F1124),4,2)),VALUE(LEFT(TRIM(F1124),2)))))</f>
        <v/>
      </c>
    </row>
    <row r="1125" spans="1:11" x14ac:dyDescent="0.3">
      <c r="A1125" s="1" t="s">
        <v>610</v>
      </c>
      <c r="B1125" s="9">
        <v>45797</v>
      </c>
      <c r="C1125" s="2">
        <v>174.27</v>
      </c>
      <c r="D1125" s="1" t="s">
        <v>243</v>
      </c>
      <c r="H1125" s="1" t="str">
        <f t="shared" si="72"/>
        <v/>
      </c>
      <c r="I1125" s="13">
        <f t="shared" si="73"/>
        <v>45797</v>
      </c>
      <c r="J1125" s="13" t="str">
        <f t="shared" si="74"/>
        <v/>
      </c>
      <c r="K1125" s="13" t="str">
        <f t="shared" si="75"/>
        <v/>
      </c>
    </row>
    <row r="1126" spans="1:11" x14ac:dyDescent="0.3">
      <c r="A1126" s="1" t="s">
        <v>610</v>
      </c>
      <c r="B1126" s="9">
        <v>45803</v>
      </c>
      <c r="C1126" s="2">
        <v>141.56</v>
      </c>
      <c r="D1126" s="1" t="s">
        <v>61</v>
      </c>
      <c r="E1126" s="9">
        <v>45866</v>
      </c>
      <c r="H1126" s="1">
        <f t="shared" si="72"/>
        <v>63</v>
      </c>
      <c r="I1126" s="13">
        <f t="shared" si="73"/>
        <v>45803</v>
      </c>
      <c r="J1126" s="13">
        <f t="shared" si="74"/>
        <v>45866</v>
      </c>
      <c r="K1126" s="13" t="str">
        <f t="shared" si="75"/>
        <v/>
      </c>
    </row>
    <row r="1127" spans="1:11" x14ac:dyDescent="0.3">
      <c r="A1127" s="1" t="s">
        <v>610</v>
      </c>
      <c r="B1127" s="9">
        <v>45804</v>
      </c>
      <c r="C1127" s="2">
        <v>9.19</v>
      </c>
      <c r="D1127" s="1" t="s">
        <v>61</v>
      </c>
      <c r="E1127" s="9">
        <v>45870</v>
      </c>
      <c r="H1127" s="1">
        <f t="shared" si="72"/>
        <v>66</v>
      </c>
      <c r="I1127" s="13">
        <f t="shared" si="73"/>
        <v>45804</v>
      </c>
      <c r="J1127" s="13">
        <f t="shared" si="74"/>
        <v>45870</v>
      </c>
      <c r="K1127" s="13" t="str">
        <f t="shared" si="75"/>
        <v/>
      </c>
    </row>
    <row r="1128" spans="1:11" x14ac:dyDescent="0.3">
      <c r="A1128" s="1" t="s">
        <v>610</v>
      </c>
      <c r="B1128" s="9">
        <v>45806</v>
      </c>
      <c r="C1128" s="2">
        <v>1.0091000000000001</v>
      </c>
      <c r="D1128" s="1" t="s">
        <v>243</v>
      </c>
      <c r="H1128" s="1" t="str">
        <f t="shared" si="72"/>
        <v/>
      </c>
      <c r="I1128" s="13">
        <f t="shared" si="73"/>
        <v>45806</v>
      </c>
      <c r="J1128" s="13" t="str">
        <f t="shared" si="74"/>
        <v/>
      </c>
      <c r="K1128" s="13" t="str">
        <f t="shared" si="75"/>
        <v/>
      </c>
    </row>
    <row r="1129" spans="1:11" x14ac:dyDescent="0.3">
      <c r="A1129" s="1" t="s">
        <v>610</v>
      </c>
      <c r="B1129" s="9">
        <v>45806</v>
      </c>
      <c r="C1129" s="2">
        <v>6.2469999999999999</v>
      </c>
      <c r="D1129" s="1" t="s">
        <v>243</v>
      </c>
      <c r="H1129" s="1" t="str">
        <f t="shared" si="72"/>
        <v/>
      </c>
      <c r="I1129" s="13">
        <f t="shared" si="73"/>
        <v>45806</v>
      </c>
      <c r="J1129" s="13" t="str">
        <f t="shared" si="74"/>
        <v/>
      </c>
      <c r="K1129" s="13" t="str">
        <f t="shared" si="75"/>
        <v/>
      </c>
    </row>
    <row r="1130" spans="1:11" x14ac:dyDescent="0.3">
      <c r="A1130" s="1" t="s">
        <v>610</v>
      </c>
      <c r="B1130" s="9">
        <v>45806</v>
      </c>
      <c r="C1130" s="2">
        <v>29.0928</v>
      </c>
      <c r="D1130" s="1" t="s">
        <v>243</v>
      </c>
      <c r="H1130" s="1" t="str">
        <f t="shared" si="72"/>
        <v/>
      </c>
      <c r="I1130" s="13">
        <f t="shared" si="73"/>
        <v>45806</v>
      </c>
      <c r="J1130" s="13" t="str">
        <f t="shared" si="74"/>
        <v/>
      </c>
      <c r="K1130" s="13" t="str">
        <f t="shared" si="75"/>
        <v/>
      </c>
    </row>
    <row r="1131" spans="1:11" x14ac:dyDescent="0.3">
      <c r="A1131" s="1" t="s">
        <v>610</v>
      </c>
      <c r="B1131" s="9">
        <v>45806</v>
      </c>
      <c r="C1131" s="2">
        <v>13.220700000000001</v>
      </c>
      <c r="D1131" s="1" t="s">
        <v>243</v>
      </c>
      <c r="H1131" s="1" t="str">
        <f t="shared" si="72"/>
        <v/>
      </c>
      <c r="I1131" s="13">
        <f t="shared" si="73"/>
        <v>45806</v>
      </c>
      <c r="J1131" s="13" t="str">
        <f t="shared" si="74"/>
        <v/>
      </c>
      <c r="K1131" s="13" t="str">
        <f t="shared" si="75"/>
        <v/>
      </c>
    </row>
    <row r="1132" spans="1:11" x14ac:dyDescent="0.3">
      <c r="A1132" s="1" t="s">
        <v>610</v>
      </c>
      <c r="B1132" s="9">
        <v>45810</v>
      </c>
      <c r="C1132" s="2">
        <v>13.1</v>
      </c>
      <c r="D1132" s="1" t="s">
        <v>243</v>
      </c>
      <c r="H1132" s="1" t="str">
        <f t="shared" si="72"/>
        <v/>
      </c>
      <c r="I1132" s="13">
        <f t="shared" si="73"/>
        <v>45810</v>
      </c>
      <c r="J1132" s="13" t="str">
        <f t="shared" si="74"/>
        <v/>
      </c>
      <c r="K1132" s="13" t="str">
        <f t="shared" si="75"/>
        <v/>
      </c>
    </row>
    <row r="1133" spans="1:11" x14ac:dyDescent="0.3">
      <c r="A1133" s="1" t="s">
        <v>610</v>
      </c>
      <c r="B1133" s="9">
        <v>45811</v>
      </c>
      <c r="C1133" s="2">
        <v>31.803100000000001</v>
      </c>
      <c r="D1133" s="1" t="s">
        <v>61</v>
      </c>
      <c r="E1133" s="9">
        <v>45870</v>
      </c>
      <c r="H1133" s="1">
        <f t="shared" si="72"/>
        <v>59</v>
      </c>
      <c r="I1133" s="13">
        <f t="shared" si="73"/>
        <v>45811</v>
      </c>
      <c r="J1133" s="13">
        <f t="shared" si="74"/>
        <v>45870</v>
      </c>
      <c r="K1133" s="13" t="str">
        <f t="shared" si="75"/>
        <v/>
      </c>
    </row>
    <row r="1134" spans="1:11" x14ac:dyDescent="0.3">
      <c r="A1134" s="1" t="s">
        <v>610</v>
      </c>
      <c r="B1134" s="9">
        <v>45811</v>
      </c>
      <c r="C1134" s="2">
        <v>11.65</v>
      </c>
      <c r="D1134" s="1" t="s">
        <v>61</v>
      </c>
      <c r="E1134" s="9">
        <v>45870</v>
      </c>
      <c r="H1134" s="1">
        <f t="shared" si="72"/>
        <v>59</v>
      </c>
      <c r="I1134" s="13">
        <f t="shared" si="73"/>
        <v>45811</v>
      </c>
      <c r="J1134" s="13">
        <f t="shared" si="74"/>
        <v>45870</v>
      </c>
      <c r="K1134" s="13" t="str">
        <f t="shared" si="75"/>
        <v/>
      </c>
    </row>
    <row r="1135" spans="1:11" x14ac:dyDescent="0.3">
      <c r="A1135" s="1" t="s">
        <v>610</v>
      </c>
      <c r="B1135" s="9">
        <v>45813</v>
      </c>
      <c r="C1135" s="2">
        <v>4.7300000000000004</v>
      </c>
      <c r="D1135" s="1" t="s">
        <v>61</v>
      </c>
      <c r="E1135" s="9">
        <v>45877</v>
      </c>
      <c r="H1135" s="1">
        <f t="shared" si="72"/>
        <v>64</v>
      </c>
      <c r="I1135" s="13">
        <f t="shared" si="73"/>
        <v>45813</v>
      </c>
      <c r="J1135" s="13">
        <f t="shared" si="74"/>
        <v>45877</v>
      </c>
      <c r="K1135" s="13" t="str">
        <f t="shared" si="75"/>
        <v/>
      </c>
    </row>
    <row r="1136" spans="1:11" x14ac:dyDescent="0.3">
      <c r="A1136" s="1" t="s">
        <v>610</v>
      </c>
      <c r="B1136" s="9">
        <v>45813</v>
      </c>
      <c r="C1136" s="2">
        <v>12.490500000000001</v>
      </c>
      <c r="D1136" s="1" t="s">
        <v>61</v>
      </c>
      <c r="E1136" s="9">
        <v>45877</v>
      </c>
      <c r="H1136" s="1">
        <f t="shared" si="72"/>
        <v>64</v>
      </c>
      <c r="I1136" s="13">
        <f t="shared" si="73"/>
        <v>45813</v>
      </c>
      <c r="J1136" s="13">
        <f t="shared" si="74"/>
        <v>45877</v>
      </c>
      <c r="K1136" s="13" t="str">
        <f t="shared" si="75"/>
        <v/>
      </c>
    </row>
    <row r="1137" spans="1:11" x14ac:dyDescent="0.3">
      <c r="A1137" s="1" t="s">
        <v>610</v>
      </c>
      <c r="B1137" s="9">
        <v>45813</v>
      </c>
      <c r="C1137" s="2">
        <v>2.0415000000000001</v>
      </c>
      <c r="D1137" s="1" t="s">
        <v>61</v>
      </c>
      <c r="E1137" s="9">
        <v>45873</v>
      </c>
      <c r="H1137" s="1">
        <f t="shared" si="72"/>
        <v>60</v>
      </c>
      <c r="I1137" s="13">
        <f t="shared" si="73"/>
        <v>45813</v>
      </c>
      <c r="J1137" s="13">
        <f t="shared" si="74"/>
        <v>45873</v>
      </c>
      <c r="K1137" s="13" t="str">
        <f t="shared" si="75"/>
        <v/>
      </c>
    </row>
    <row r="1138" spans="1:11" x14ac:dyDescent="0.3">
      <c r="A1138" s="1" t="s">
        <v>610</v>
      </c>
      <c r="B1138" s="9">
        <v>45813</v>
      </c>
      <c r="C1138" s="2">
        <v>3.4681999999999999</v>
      </c>
      <c r="D1138" s="1" t="s">
        <v>243</v>
      </c>
      <c r="H1138" s="1" t="str">
        <f t="shared" si="72"/>
        <v/>
      </c>
      <c r="I1138" s="13">
        <f t="shared" si="73"/>
        <v>45813</v>
      </c>
      <c r="J1138" s="13" t="str">
        <f t="shared" si="74"/>
        <v/>
      </c>
      <c r="K1138" s="13" t="str">
        <f t="shared" si="75"/>
        <v/>
      </c>
    </row>
    <row r="1139" spans="1:11" x14ac:dyDescent="0.3">
      <c r="A1139" s="1" t="s">
        <v>610</v>
      </c>
      <c r="B1139" s="9">
        <v>45824</v>
      </c>
      <c r="C1139" s="2">
        <v>79.47</v>
      </c>
      <c r="D1139" s="1" t="s">
        <v>243</v>
      </c>
      <c r="H1139" s="1" t="str">
        <f t="shared" si="72"/>
        <v/>
      </c>
      <c r="I1139" s="13">
        <f t="shared" si="73"/>
        <v>45824</v>
      </c>
      <c r="J1139" s="13" t="str">
        <f t="shared" si="74"/>
        <v/>
      </c>
      <c r="K1139" s="13" t="str">
        <f t="shared" si="75"/>
        <v/>
      </c>
    </row>
    <row r="1140" spans="1:11" x14ac:dyDescent="0.3">
      <c r="A1140" s="1" t="s">
        <v>610</v>
      </c>
      <c r="B1140" s="9">
        <v>45824</v>
      </c>
      <c r="C1140" s="2">
        <v>51.68</v>
      </c>
      <c r="D1140" s="1" t="s">
        <v>61</v>
      </c>
      <c r="E1140" s="9">
        <v>45880</v>
      </c>
      <c r="H1140" s="1">
        <f t="shared" si="72"/>
        <v>56</v>
      </c>
      <c r="I1140" s="13">
        <f t="shared" si="73"/>
        <v>45824</v>
      </c>
      <c r="J1140" s="13">
        <f t="shared" si="74"/>
        <v>45880</v>
      </c>
      <c r="K1140" s="13" t="str">
        <f t="shared" si="75"/>
        <v/>
      </c>
    </row>
    <row r="1141" spans="1:11" x14ac:dyDescent="0.3">
      <c r="A1141" s="1" t="s">
        <v>610</v>
      </c>
      <c r="B1141" s="9">
        <v>45834</v>
      </c>
      <c r="C1141" s="2">
        <v>9.33</v>
      </c>
      <c r="D1141" s="1" t="s">
        <v>243</v>
      </c>
      <c r="H1141" s="1" t="str">
        <f t="shared" si="72"/>
        <v/>
      </c>
      <c r="I1141" s="13">
        <f t="shared" si="73"/>
        <v>45834</v>
      </c>
      <c r="J1141" s="13" t="str">
        <f t="shared" si="74"/>
        <v/>
      </c>
      <c r="K1141" s="13" t="str">
        <f t="shared" si="75"/>
        <v/>
      </c>
    </row>
    <row r="1142" spans="1:11" x14ac:dyDescent="0.3">
      <c r="A1142" s="1" t="s">
        <v>610</v>
      </c>
      <c r="B1142" s="9">
        <v>45834</v>
      </c>
      <c r="C1142" s="2">
        <v>4.22</v>
      </c>
      <c r="D1142" s="1" t="s">
        <v>243</v>
      </c>
      <c r="H1142" s="1" t="str">
        <f t="shared" si="72"/>
        <v/>
      </c>
      <c r="I1142" s="13">
        <f t="shared" si="73"/>
        <v>45834</v>
      </c>
      <c r="J1142" s="13" t="str">
        <f t="shared" si="74"/>
        <v/>
      </c>
      <c r="K1142" s="13" t="str">
        <f t="shared" si="75"/>
        <v/>
      </c>
    </row>
    <row r="1143" spans="1:11" x14ac:dyDescent="0.3">
      <c r="A1143" s="1" t="s">
        <v>610</v>
      </c>
      <c r="B1143" s="9">
        <v>45834</v>
      </c>
      <c r="C1143" s="2">
        <v>41</v>
      </c>
      <c r="D1143" s="1" t="s">
        <v>243</v>
      </c>
      <c r="H1143" s="1" t="str">
        <f t="shared" si="72"/>
        <v/>
      </c>
      <c r="I1143" s="13">
        <f t="shared" si="73"/>
        <v>45834</v>
      </c>
      <c r="J1143" s="13" t="str">
        <f t="shared" si="74"/>
        <v/>
      </c>
      <c r="K1143" s="13" t="str">
        <f t="shared" si="75"/>
        <v/>
      </c>
    </row>
    <row r="1144" spans="1:11" x14ac:dyDescent="0.3">
      <c r="A1144" s="1" t="s">
        <v>610</v>
      </c>
      <c r="B1144" s="9">
        <v>45838</v>
      </c>
      <c r="C1144" s="2">
        <v>39.5289</v>
      </c>
      <c r="D1144" s="1" t="s">
        <v>243</v>
      </c>
      <c r="H1144" s="1" t="str">
        <f t="shared" si="72"/>
        <v/>
      </c>
      <c r="I1144" s="13">
        <f t="shared" si="73"/>
        <v>45838</v>
      </c>
      <c r="J1144" s="13" t="str">
        <f t="shared" si="74"/>
        <v/>
      </c>
      <c r="K1144" s="13" t="str">
        <f t="shared" si="75"/>
        <v/>
      </c>
    </row>
    <row r="1145" spans="1:11" x14ac:dyDescent="0.3">
      <c r="A1145" s="1" t="s">
        <v>610</v>
      </c>
      <c r="B1145" s="9">
        <v>45838</v>
      </c>
      <c r="C1145" s="2">
        <v>99.31</v>
      </c>
      <c r="D1145" s="1" t="s">
        <v>243</v>
      </c>
      <c r="H1145" s="1" t="str">
        <f t="shared" si="72"/>
        <v/>
      </c>
      <c r="I1145" s="13">
        <f t="shared" si="73"/>
        <v>45838</v>
      </c>
      <c r="J1145" s="13" t="str">
        <f t="shared" si="74"/>
        <v/>
      </c>
      <c r="K1145" s="13" t="str">
        <f t="shared" si="75"/>
        <v/>
      </c>
    </row>
    <row r="1146" spans="1:11" x14ac:dyDescent="0.3">
      <c r="A1146" s="1" t="s">
        <v>610</v>
      </c>
      <c r="B1146" s="9">
        <v>45846</v>
      </c>
      <c r="C1146" s="2">
        <v>1.0634999999999999</v>
      </c>
      <c r="D1146" s="1" t="s">
        <v>243</v>
      </c>
      <c r="H1146" s="1" t="str">
        <f t="shared" si="72"/>
        <v/>
      </c>
      <c r="I1146" s="13">
        <f t="shared" si="73"/>
        <v>45846</v>
      </c>
      <c r="J1146" s="13" t="str">
        <f t="shared" si="74"/>
        <v/>
      </c>
      <c r="K1146" s="13" t="str">
        <f t="shared" si="75"/>
        <v/>
      </c>
    </row>
    <row r="1147" spans="1:11" x14ac:dyDescent="0.3">
      <c r="A1147" s="1" t="s">
        <v>610</v>
      </c>
      <c r="B1147" s="9">
        <v>45852</v>
      </c>
      <c r="C1147" s="2">
        <v>208.14240000000001</v>
      </c>
      <c r="D1147" s="1" t="s">
        <v>243</v>
      </c>
      <c r="H1147" s="1" t="str">
        <f t="shared" si="72"/>
        <v/>
      </c>
      <c r="I1147" s="13">
        <f t="shared" si="73"/>
        <v>45852</v>
      </c>
      <c r="J1147" s="13" t="str">
        <f t="shared" si="74"/>
        <v/>
      </c>
      <c r="K1147" s="13" t="str">
        <f t="shared" si="75"/>
        <v/>
      </c>
    </row>
    <row r="1148" spans="1:11" x14ac:dyDescent="0.3">
      <c r="A1148" s="1" t="s">
        <v>610</v>
      </c>
      <c r="B1148" s="9">
        <v>45852</v>
      </c>
      <c r="C1148" s="2">
        <v>31.536999999999999</v>
      </c>
      <c r="D1148" s="1" t="s">
        <v>243</v>
      </c>
      <c r="H1148" s="1" t="str">
        <f t="shared" si="72"/>
        <v/>
      </c>
      <c r="I1148" s="13">
        <f t="shared" si="73"/>
        <v>45852</v>
      </c>
      <c r="J1148" s="13" t="str">
        <f t="shared" si="74"/>
        <v/>
      </c>
      <c r="K1148" s="13" t="str">
        <f t="shared" si="75"/>
        <v/>
      </c>
    </row>
    <row r="1149" spans="1:11" x14ac:dyDescent="0.3">
      <c r="A1149" s="1" t="s">
        <v>610</v>
      </c>
      <c r="B1149" s="9">
        <v>45859</v>
      </c>
      <c r="C1149" s="2">
        <v>2.0062000000000002</v>
      </c>
      <c r="D1149" s="1" t="s">
        <v>243</v>
      </c>
      <c r="H1149" s="1" t="str">
        <f t="shared" si="72"/>
        <v/>
      </c>
      <c r="I1149" s="13">
        <f t="shared" si="73"/>
        <v>45859</v>
      </c>
      <c r="J1149" s="13" t="str">
        <f t="shared" si="74"/>
        <v/>
      </c>
      <c r="K1149" s="13" t="str">
        <f t="shared" si="75"/>
        <v/>
      </c>
    </row>
    <row r="1150" spans="1:11" x14ac:dyDescent="0.3">
      <c r="A1150" s="1" t="s">
        <v>610</v>
      </c>
      <c r="B1150" s="9">
        <v>45867</v>
      </c>
      <c r="C1150" s="2">
        <v>2.13</v>
      </c>
      <c r="D1150" s="1" t="s">
        <v>243</v>
      </c>
      <c r="H1150" s="1" t="str">
        <f t="shared" si="72"/>
        <v/>
      </c>
      <c r="I1150" s="13">
        <f t="shared" si="73"/>
        <v>45867</v>
      </c>
      <c r="J1150" s="13" t="str">
        <f t="shared" si="74"/>
        <v/>
      </c>
      <c r="K1150" s="13" t="str">
        <f t="shared" si="75"/>
        <v/>
      </c>
    </row>
    <row r="1151" spans="1:11" x14ac:dyDescent="0.3">
      <c r="A1151" s="1" t="s">
        <v>610</v>
      </c>
      <c r="B1151" s="9">
        <v>45873</v>
      </c>
      <c r="C1151" s="2">
        <v>1.95</v>
      </c>
      <c r="D1151" s="1" t="s">
        <v>243</v>
      </c>
      <c r="H1151" s="1" t="str">
        <f t="shared" si="72"/>
        <v/>
      </c>
      <c r="I1151" s="13">
        <f t="shared" si="73"/>
        <v>45873</v>
      </c>
      <c r="J1151" s="13" t="str">
        <f t="shared" si="74"/>
        <v/>
      </c>
      <c r="K1151" s="13" t="str">
        <f t="shared" si="75"/>
        <v/>
      </c>
    </row>
    <row r="1152" spans="1:11" x14ac:dyDescent="0.3">
      <c r="A1152" s="1" t="s">
        <v>621</v>
      </c>
      <c r="B1152" s="9" t="s">
        <v>318</v>
      </c>
      <c r="C1152" s="2">
        <v>1</v>
      </c>
      <c r="D1152" s="1" t="s">
        <v>61</v>
      </c>
      <c r="E1152" s="9" t="s">
        <v>655</v>
      </c>
      <c r="H1152" s="1">
        <f t="shared" si="72"/>
        <v>111</v>
      </c>
      <c r="I1152" s="13">
        <f t="shared" si="73"/>
        <v>44957</v>
      </c>
      <c r="J1152" s="13">
        <f t="shared" si="74"/>
        <v>45068</v>
      </c>
      <c r="K1152" s="13" t="str">
        <f t="shared" si="75"/>
        <v/>
      </c>
    </row>
    <row r="1153" spans="1:11" x14ac:dyDescent="0.3">
      <c r="A1153" s="1" t="s">
        <v>621</v>
      </c>
      <c r="B1153" s="9" t="s">
        <v>67</v>
      </c>
      <c r="C1153" s="2">
        <v>1</v>
      </c>
      <c r="D1153" s="1" t="s">
        <v>61</v>
      </c>
      <c r="E1153" s="9" t="s">
        <v>76</v>
      </c>
      <c r="H1153" s="1">
        <f t="shared" si="72"/>
        <v>109</v>
      </c>
      <c r="I1153" s="13">
        <f t="shared" si="73"/>
        <v>44987</v>
      </c>
      <c r="J1153" s="13">
        <f t="shared" si="74"/>
        <v>45096</v>
      </c>
      <c r="K1153" s="13" t="str">
        <f t="shared" si="75"/>
        <v/>
      </c>
    </row>
    <row r="1154" spans="1:11" x14ac:dyDescent="0.3">
      <c r="A1154" s="1" t="s">
        <v>621</v>
      </c>
      <c r="B1154" s="9" t="s">
        <v>656</v>
      </c>
      <c r="C1154" s="2">
        <v>2.84</v>
      </c>
      <c r="D1154" s="1" t="s">
        <v>61</v>
      </c>
      <c r="E1154" s="9" t="s">
        <v>256</v>
      </c>
      <c r="H1154" s="1">
        <f t="shared" si="72"/>
        <v>116</v>
      </c>
      <c r="I1154" s="13">
        <f t="shared" si="73"/>
        <v>45001</v>
      </c>
      <c r="J1154" s="13">
        <f t="shared" si="74"/>
        <v>45117</v>
      </c>
      <c r="K1154" s="13" t="str">
        <f t="shared" si="75"/>
        <v/>
      </c>
    </row>
    <row r="1155" spans="1:11" x14ac:dyDescent="0.3">
      <c r="A1155" s="1" t="s">
        <v>621</v>
      </c>
      <c r="B1155" s="9" t="s">
        <v>475</v>
      </c>
      <c r="C1155" s="2">
        <v>0.56999999999999995</v>
      </c>
      <c r="D1155" s="1" t="s">
        <v>61</v>
      </c>
      <c r="E1155" s="9" t="s">
        <v>578</v>
      </c>
      <c r="H1155" s="1">
        <f t="shared" si="72"/>
        <v>73</v>
      </c>
      <c r="I1155" s="13">
        <f t="shared" si="73"/>
        <v>45142</v>
      </c>
      <c r="J1155" s="13">
        <f t="shared" si="74"/>
        <v>45215</v>
      </c>
      <c r="K1155" s="13" t="str">
        <f t="shared" si="75"/>
        <v/>
      </c>
    </row>
    <row r="1156" spans="1:11" x14ac:dyDescent="0.3">
      <c r="A1156" s="1" t="s">
        <v>621</v>
      </c>
      <c r="B1156" s="9" t="s">
        <v>657</v>
      </c>
      <c r="C1156" s="2">
        <v>2.04</v>
      </c>
      <c r="D1156" s="1" t="s">
        <v>61</v>
      </c>
      <c r="E1156" s="9" t="s">
        <v>151</v>
      </c>
      <c r="H1156" s="1">
        <f t="shared" si="72"/>
        <v>76</v>
      </c>
      <c r="I1156" s="13">
        <f t="shared" si="73"/>
        <v>45470</v>
      </c>
      <c r="J1156" s="13">
        <f t="shared" si="74"/>
        <v>45546</v>
      </c>
      <c r="K1156" s="13" t="str">
        <f t="shared" si="75"/>
        <v/>
      </c>
    </row>
    <row r="1157" spans="1:11" x14ac:dyDescent="0.3">
      <c r="A1157" s="1" t="s">
        <v>621</v>
      </c>
      <c r="B1157" s="9" t="s">
        <v>141</v>
      </c>
      <c r="C1157" s="2">
        <v>7.04</v>
      </c>
      <c r="D1157" s="1" t="s">
        <v>61</v>
      </c>
      <c r="E1157" s="9" t="s">
        <v>164</v>
      </c>
      <c r="H1157" s="1">
        <f t="shared" si="72"/>
        <v>112</v>
      </c>
      <c r="I1157" s="13">
        <f t="shared" si="73"/>
        <v>45586</v>
      </c>
      <c r="J1157" s="13">
        <f t="shared" si="74"/>
        <v>45698</v>
      </c>
      <c r="K1157" s="13" t="str">
        <f t="shared" si="75"/>
        <v/>
      </c>
    </row>
    <row r="1158" spans="1:11" x14ac:dyDescent="0.3">
      <c r="A1158" s="1" t="s">
        <v>621</v>
      </c>
      <c r="B1158" s="9" t="s">
        <v>540</v>
      </c>
      <c r="C1158" s="2">
        <v>2.39</v>
      </c>
      <c r="D1158" s="1" t="s">
        <v>61</v>
      </c>
      <c r="E1158" s="9" t="s">
        <v>164</v>
      </c>
      <c r="H1158" s="1">
        <f t="shared" si="72"/>
        <v>70</v>
      </c>
      <c r="I1158" s="13">
        <f t="shared" si="73"/>
        <v>45628</v>
      </c>
      <c r="J1158" s="13">
        <f t="shared" si="74"/>
        <v>45698</v>
      </c>
      <c r="K1158" s="13" t="str">
        <f t="shared" si="75"/>
        <v/>
      </c>
    </row>
    <row r="1159" spans="1:11" x14ac:dyDescent="0.3">
      <c r="A1159" s="1" t="s">
        <v>621</v>
      </c>
      <c r="B1159" s="9" t="s">
        <v>658</v>
      </c>
      <c r="C1159" s="2">
        <v>105.1494</v>
      </c>
      <c r="D1159" s="1" t="s">
        <v>61</v>
      </c>
      <c r="E1159" s="9" t="s">
        <v>171</v>
      </c>
      <c r="H1159" s="1">
        <f t="shared" si="72"/>
        <v>116</v>
      </c>
      <c r="I1159" s="13">
        <f t="shared" si="73"/>
        <v>45603</v>
      </c>
      <c r="J1159" s="13">
        <f t="shared" si="74"/>
        <v>45719</v>
      </c>
      <c r="K1159" s="13" t="str">
        <f t="shared" si="75"/>
        <v/>
      </c>
    </row>
    <row r="1160" spans="1:11" x14ac:dyDescent="0.3">
      <c r="A1160" s="1" t="s">
        <v>621</v>
      </c>
      <c r="B1160" s="9" t="s">
        <v>659</v>
      </c>
      <c r="C1160" s="2">
        <v>1.1842999999999999</v>
      </c>
      <c r="D1160" s="1" t="s">
        <v>61</v>
      </c>
      <c r="E1160" s="9" t="s">
        <v>309</v>
      </c>
      <c r="H1160" s="1">
        <f t="shared" si="72"/>
        <v>76</v>
      </c>
      <c r="I1160" s="13">
        <f t="shared" si="73"/>
        <v>45693</v>
      </c>
      <c r="J1160" s="13">
        <f t="shared" si="74"/>
        <v>45769</v>
      </c>
      <c r="K1160" s="13" t="str">
        <f t="shared" si="75"/>
        <v/>
      </c>
    </row>
    <row r="1161" spans="1:11" x14ac:dyDescent="0.3">
      <c r="A1161" s="1" t="s">
        <v>621</v>
      </c>
      <c r="B1161" s="9" t="s">
        <v>168</v>
      </c>
      <c r="C1161" s="2">
        <v>1.35</v>
      </c>
      <c r="D1161" s="1" t="s">
        <v>61</v>
      </c>
      <c r="E1161" s="9" t="s">
        <v>555</v>
      </c>
      <c r="H1161" s="1">
        <f t="shared" si="72"/>
        <v>51</v>
      </c>
      <c r="I1161" s="13">
        <f t="shared" si="73"/>
        <v>45705</v>
      </c>
      <c r="J1161" s="13">
        <f t="shared" si="74"/>
        <v>45756</v>
      </c>
      <c r="K1161" s="13" t="str">
        <f t="shared" si="75"/>
        <v/>
      </c>
    </row>
    <row r="1162" spans="1:11" x14ac:dyDescent="0.3">
      <c r="A1162" s="1" t="s">
        <v>621</v>
      </c>
      <c r="B1162" s="9" t="s">
        <v>182</v>
      </c>
      <c r="C1162" s="2">
        <v>24.05</v>
      </c>
      <c r="D1162" s="1" t="s">
        <v>61</v>
      </c>
      <c r="E1162" s="9" t="s">
        <v>196</v>
      </c>
      <c r="H1162" s="1">
        <f t="shared" si="72"/>
        <v>39</v>
      </c>
      <c r="I1162" s="13">
        <f t="shared" si="73"/>
        <v>45782</v>
      </c>
      <c r="J1162" s="13">
        <f t="shared" si="74"/>
        <v>45821</v>
      </c>
      <c r="K1162" s="13" t="str">
        <f t="shared" si="75"/>
        <v/>
      </c>
    </row>
    <row r="1163" spans="1:11" x14ac:dyDescent="0.3">
      <c r="A1163" s="1" t="s">
        <v>621</v>
      </c>
      <c r="B1163" s="9" t="s">
        <v>555</v>
      </c>
      <c r="C1163" s="2">
        <v>125.96899999999999</v>
      </c>
      <c r="D1163" s="1" t="s">
        <v>61</v>
      </c>
      <c r="E1163" s="9" t="s">
        <v>316</v>
      </c>
      <c r="H1163" s="1">
        <f t="shared" si="72"/>
        <v>75</v>
      </c>
      <c r="I1163" s="13">
        <f t="shared" si="73"/>
        <v>45756</v>
      </c>
      <c r="J1163" s="13">
        <f t="shared" si="74"/>
        <v>45831</v>
      </c>
      <c r="K1163" s="13" t="str">
        <f t="shared" si="75"/>
        <v/>
      </c>
    </row>
    <row r="1164" spans="1:11" x14ac:dyDescent="0.3">
      <c r="A1164" s="1" t="s">
        <v>621</v>
      </c>
      <c r="B1164" s="9" t="s">
        <v>215</v>
      </c>
      <c r="C1164" s="2">
        <v>7.28</v>
      </c>
      <c r="D1164" s="1" t="s">
        <v>61</v>
      </c>
      <c r="E1164" s="9" t="s">
        <v>289</v>
      </c>
      <c r="H1164" s="1">
        <f t="shared" si="72"/>
        <v>84</v>
      </c>
      <c r="I1164" s="13">
        <f t="shared" si="73"/>
        <v>45754</v>
      </c>
      <c r="J1164" s="13">
        <f t="shared" si="74"/>
        <v>45838</v>
      </c>
      <c r="K1164" s="13" t="str">
        <f t="shared" si="75"/>
        <v/>
      </c>
    </row>
    <row r="1165" spans="1:11" x14ac:dyDescent="0.3">
      <c r="A1165" s="1" t="s">
        <v>621</v>
      </c>
      <c r="B1165" s="9" t="s">
        <v>258</v>
      </c>
      <c r="C1165" s="2">
        <v>92.536900000000003</v>
      </c>
      <c r="D1165" s="1" t="s">
        <v>243</v>
      </c>
      <c r="H1165" s="1" t="str">
        <f t="shared" si="72"/>
        <v/>
      </c>
      <c r="I1165" s="13">
        <f t="shared" si="73"/>
        <v>45713</v>
      </c>
      <c r="J1165" s="13" t="str">
        <f t="shared" si="74"/>
        <v/>
      </c>
      <c r="K1165" s="13" t="str">
        <f t="shared" si="75"/>
        <v/>
      </c>
    </row>
    <row r="1166" spans="1:11" x14ac:dyDescent="0.3">
      <c r="A1166" s="1" t="s">
        <v>621</v>
      </c>
      <c r="B1166" s="9" t="s">
        <v>342</v>
      </c>
      <c r="C1166" s="2">
        <v>2.6</v>
      </c>
      <c r="D1166" s="1" t="s">
        <v>243</v>
      </c>
      <c r="H1166" s="1" t="str">
        <f t="shared" si="72"/>
        <v/>
      </c>
      <c r="I1166" s="13">
        <f t="shared" si="73"/>
        <v>45805</v>
      </c>
      <c r="J1166" s="13" t="str">
        <f t="shared" si="74"/>
        <v/>
      </c>
      <c r="K1166" s="13" t="str">
        <f t="shared" si="75"/>
        <v/>
      </c>
    </row>
    <row r="1167" spans="1:11" x14ac:dyDescent="0.3">
      <c r="A1167" s="1" t="s">
        <v>621</v>
      </c>
      <c r="B1167" s="9" t="s">
        <v>342</v>
      </c>
      <c r="C1167" s="2">
        <v>3.02</v>
      </c>
      <c r="D1167" s="1" t="s">
        <v>243</v>
      </c>
      <c r="H1167" s="1" t="str">
        <f t="shared" si="72"/>
        <v/>
      </c>
      <c r="I1167" s="13">
        <f t="shared" si="73"/>
        <v>45805</v>
      </c>
      <c r="J1167" s="13" t="str">
        <f t="shared" si="74"/>
        <v/>
      </c>
      <c r="K1167" s="13" t="str">
        <f t="shared" si="75"/>
        <v/>
      </c>
    </row>
    <row r="1168" spans="1:11" x14ac:dyDescent="0.3">
      <c r="A1168" s="1" t="s">
        <v>621</v>
      </c>
      <c r="B1168" s="9" t="s">
        <v>203</v>
      </c>
      <c r="C1168" s="2">
        <v>1.4942</v>
      </c>
      <c r="D1168" s="1" t="s">
        <v>243</v>
      </c>
      <c r="H1168" s="1" t="str">
        <f t="shared" si="72"/>
        <v/>
      </c>
      <c r="I1168" s="13">
        <f t="shared" si="73"/>
        <v>45833</v>
      </c>
      <c r="J1168" s="13" t="str">
        <f t="shared" si="74"/>
        <v/>
      </c>
      <c r="K1168" s="13" t="str">
        <f t="shared" si="75"/>
        <v/>
      </c>
    </row>
    <row r="1169" spans="1:11" x14ac:dyDescent="0.3">
      <c r="A1169" s="1" t="s">
        <v>621</v>
      </c>
      <c r="B1169" s="9" t="s">
        <v>218</v>
      </c>
      <c r="C1169" s="2">
        <v>6</v>
      </c>
      <c r="D1169" s="1" t="s">
        <v>243</v>
      </c>
      <c r="H1169" s="1" t="str">
        <f t="shared" si="72"/>
        <v/>
      </c>
      <c r="I1169" s="13">
        <f t="shared" si="73"/>
        <v>45840</v>
      </c>
      <c r="J1169" s="13" t="str">
        <f t="shared" si="74"/>
        <v/>
      </c>
      <c r="K1169" s="13" t="str">
        <f t="shared" si="75"/>
        <v/>
      </c>
    </row>
    <row r="1170" spans="1:11" x14ac:dyDescent="0.3">
      <c r="A1170" s="1" t="s">
        <v>621</v>
      </c>
      <c r="B1170" s="9" t="s">
        <v>588</v>
      </c>
      <c r="C1170" s="2">
        <v>18.6816</v>
      </c>
      <c r="D1170" s="1" t="s">
        <v>243</v>
      </c>
      <c r="H1170" s="1" t="str">
        <f t="shared" si="72"/>
        <v/>
      </c>
      <c r="I1170" s="13">
        <f t="shared" si="73"/>
        <v>45855</v>
      </c>
      <c r="J1170" s="13" t="str">
        <f t="shared" si="74"/>
        <v/>
      </c>
      <c r="K1170" s="13" t="str">
        <f t="shared" si="75"/>
        <v/>
      </c>
    </row>
    <row r="1171" spans="1:11" x14ac:dyDescent="0.3">
      <c r="A1171" s="1" t="s">
        <v>621</v>
      </c>
      <c r="B1171" s="9" t="s">
        <v>312</v>
      </c>
      <c r="C1171" s="2">
        <v>32.07</v>
      </c>
      <c r="D1171" s="1" t="s">
        <v>243</v>
      </c>
      <c r="H1171" s="1" t="str">
        <f t="shared" si="72"/>
        <v/>
      </c>
      <c r="I1171" s="13">
        <f t="shared" si="73"/>
        <v>45860</v>
      </c>
      <c r="J1171" s="13" t="str">
        <f t="shared" si="74"/>
        <v/>
      </c>
      <c r="K1171" s="13" t="str">
        <f t="shared" si="75"/>
        <v/>
      </c>
    </row>
    <row r="1172" spans="1:11" x14ac:dyDescent="0.3">
      <c r="A1172" s="1" t="s">
        <v>621</v>
      </c>
      <c r="B1172" s="9" t="s">
        <v>216</v>
      </c>
      <c r="C1172" s="2">
        <v>1.75</v>
      </c>
      <c r="D1172" s="1" t="s">
        <v>243</v>
      </c>
      <c r="H1172" s="1" t="str">
        <f t="shared" si="72"/>
        <v/>
      </c>
      <c r="I1172" s="13">
        <f t="shared" si="73"/>
        <v>45866</v>
      </c>
      <c r="J1172" s="13" t="str">
        <f t="shared" si="74"/>
        <v/>
      </c>
      <c r="K1172" s="13" t="str">
        <f t="shared" si="75"/>
        <v/>
      </c>
    </row>
    <row r="1173" spans="1:11" x14ac:dyDescent="0.3">
      <c r="A1173" s="1" t="s">
        <v>621</v>
      </c>
      <c r="B1173" s="9" t="s">
        <v>506</v>
      </c>
      <c r="C1173" s="2">
        <v>2.76</v>
      </c>
      <c r="D1173" s="1" t="s">
        <v>243</v>
      </c>
      <c r="H1173" s="1" t="str">
        <f t="shared" si="72"/>
        <v/>
      </c>
      <c r="I1173" s="13">
        <f t="shared" si="73"/>
        <v>45867</v>
      </c>
      <c r="J1173" s="13" t="str">
        <f t="shared" si="74"/>
        <v/>
      </c>
      <c r="K1173" s="13" t="str">
        <f t="shared" si="75"/>
        <v/>
      </c>
    </row>
    <row r="1174" spans="1:11" x14ac:dyDescent="0.3">
      <c r="A1174" s="1" t="s">
        <v>621</v>
      </c>
      <c r="B1174" s="9" t="s">
        <v>40</v>
      </c>
      <c r="C1174" s="2">
        <v>1.49</v>
      </c>
      <c r="D1174" s="1" t="s">
        <v>243</v>
      </c>
      <c r="H1174" s="1" t="str">
        <f t="shared" si="72"/>
        <v/>
      </c>
      <c r="I1174" s="13">
        <f t="shared" si="73"/>
        <v>45874</v>
      </c>
      <c r="J1174" s="13" t="str">
        <f t="shared" si="74"/>
        <v/>
      </c>
      <c r="K1174" s="13" t="str">
        <f t="shared" si="75"/>
        <v/>
      </c>
    </row>
    <row r="1175" spans="1:11" x14ac:dyDescent="0.3">
      <c r="A1175" s="1" t="s">
        <v>621</v>
      </c>
      <c r="B1175" s="9" t="s">
        <v>40</v>
      </c>
      <c r="C1175" s="2">
        <v>1.91</v>
      </c>
      <c r="D1175" s="1" t="s">
        <v>243</v>
      </c>
      <c r="H1175" s="1" t="str">
        <f t="shared" si="72"/>
        <v/>
      </c>
      <c r="I1175" s="13">
        <f t="shared" si="73"/>
        <v>45874</v>
      </c>
      <c r="J1175" s="13" t="str">
        <f t="shared" si="74"/>
        <v/>
      </c>
      <c r="K1175" s="13" t="str">
        <f t="shared" si="75"/>
        <v/>
      </c>
    </row>
    <row r="1176" spans="1:11" x14ac:dyDescent="0.3">
      <c r="A1176" s="1" t="s">
        <v>621</v>
      </c>
      <c r="B1176" s="9" t="s">
        <v>42</v>
      </c>
      <c r="C1176" s="2">
        <v>67.138800000000003</v>
      </c>
      <c r="D1176" s="1" t="s">
        <v>243</v>
      </c>
      <c r="H1176" s="1" t="str">
        <f t="shared" si="72"/>
        <v/>
      </c>
      <c r="I1176" s="13">
        <f t="shared" si="73"/>
        <v>45876</v>
      </c>
      <c r="J1176" s="13" t="str">
        <f t="shared" si="74"/>
        <v/>
      </c>
      <c r="K1176" s="13" t="str">
        <f t="shared" si="75"/>
        <v/>
      </c>
    </row>
    <row r="1177" spans="1:11" x14ac:dyDescent="0.3">
      <c r="A1177" s="1" t="s">
        <v>621</v>
      </c>
      <c r="B1177" s="9" t="s">
        <v>41</v>
      </c>
      <c r="C1177" s="2">
        <v>0.50249999999999995</v>
      </c>
      <c r="D1177" s="1" t="s">
        <v>243</v>
      </c>
      <c r="H1177" s="1" t="str">
        <f t="shared" si="72"/>
        <v/>
      </c>
      <c r="I1177" s="13">
        <f t="shared" si="73"/>
        <v>45881</v>
      </c>
      <c r="J1177" s="13" t="str">
        <f t="shared" si="74"/>
        <v/>
      </c>
      <c r="K1177" s="13" t="str">
        <f t="shared" si="75"/>
        <v/>
      </c>
    </row>
    <row r="1178" spans="1:11" x14ac:dyDescent="0.3">
      <c r="A1178" s="1" t="s">
        <v>622</v>
      </c>
      <c r="B1178" s="9" t="s">
        <v>662</v>
      </c>
      <c r="C1178" s="2">
        <v>3.96</v>
      </c>
      <c r="D1178" s="1" t="s">
        <v>61</v>
      </c>
      <c r="E1178" s="9" t="s">
        <v>314</v>
      </c>
      <c r="H1178" s="1">
        <f t="shared" si="72"/>
        <v>19</v>
      </c>
      <c r="I1178" s="13">
        <f t="shared" si="73"/>
        <v>45022</v>
      </c>
      <c r="J1178" s="13">
        <f t="shared" si="74"/>
        <v>45041</v>
      </c>
      <c r="K1178" s="13" t="str">
        <f t="shared" si="75"/>
        <v/>
      </c>
    </row>
    <row r="1179" spans="1:11" x14ac:dyDescent="0.3">
      <c r="A1179" s="1" t="s">
        <v>622</v>
      </c>
      <c r="B1179" s="9" t="s">
        <v>314</v>
      </c>
      <c r="C1179" s="2">
        <v>1.2525999999999999</v>
      </c>
      <c r="D1179" s="1" t="s">
        <v>61</v>
      </c>
      <c r="E1179" s="9" t="s">
        <v>333</v>
      </c>
      <c r="H1179" s="1">
        <f t="shared" si="72"/>
        <v>146</v>
      </c>
      <c r="I1179" s="13">
        <f t="shared" si="73"/>
        <v>45041</v>
      </c>
      <c r="J1179" s="13">
        <f t="shared" si="74"/>
        <v>45187</v>
      </c>
      <c r="K1179" s="13" t="str">
        <f t="shared" si="75"/>
        <v/>
      </c>
    </row>
    <row r="1180" spans="1:11" x14ac:dyDescent="0.3">
      <c r="A1180" s="1" t="s">
        <v>622</v>
      </c>
      <c r="B1180" s="9" t="s">
        <v>663</v>
      </c>
      <c r="C1180" s="2">
        <v>1.1599999999999999</v>
      </c>
      <c r="D1180" s="1" t="s">
        <v>61</v>
      </c>
      <c r="E1180" s="9" t="s">
        <v>664</v>
      </c>
      <c r="H1180" s="1">
        <f t="shared" si="72"/>
        <v>153</v>
      </c>
      <c r="I1180" s="13">
        <f t="shared" si="73"/>
        <v>45071</v>
      </c>
      <c r="J1180" s="13">
        <f t="shared" si="74"/>
        <v>45224</v>
      </c>
      <c r="K1180" s="13" t="str">
        <f t="shared" si="75"/>
        <v/>
      </c>
    </row>
    <row r="1181" spans="1:11" x14ac:dyDescent="0.3">
      <c r="A1181" s="1" t="s">
        <v>622</v>
      </c>
      <c r="B1181" s="9" t="s">
        <v>78</v>
      </c>
      <c r="C1181" s="2">
        <v>50.83</v>
      </c>
      <c r="D1181" s="1" t="s">
        <v>61</v>
      </c>
      <c r="E1181" s="9" t="s">
        <v>665</v>
      </c>
      <c r="H1181" s="1">
        <f t="shared" si="72"/>
        <v>190</v>
      </c>
      <c r="I1181" s="13">
        <f t="shared" si="73"/>
        <v>45110</v>
      </c>
      <c r="J1181" s="13">
        <f t="shared" si="74"/>
        <v>45300</v>
      </c>
      <c r="K1181" s="13" t="str">
        <f t="shared" si="75"/>
        <v/>
      </c>
    </row>
    <row r="1182" spans="1:11" x14ac:dyDescent="0.3">
      <c r="A1182" s="1" t="s">
        <v>622</v>
      </c>
      <c r="B1182" s="9" t="s">
        <v>666</v>
      </c>
      <c r="C1182" s="2">
        <v>6.2713000000000001</v>
      </c>
      <c r="D1182" s="1" t="s">
        <v>61</v>
      </c>
      <c r="E1182" s="9" t="s">
        <v>667</v>
      </c>
      <c r="H1182" s="1">
        <f t="shared" si="72"/>
        <v>149</v>
      </c>
      <c r="I1182" s="13">
        <f t="shared" si="73"/>
        <v>45126</v>
      </c>
      <c r="J1182" s="13">
        <f t="shared" si="74"/>
        <v>45275</v>
      </c>
      <c r="K1182" s="13" t="str">
        <f t="shared" si="75"/>
        <v/>
      </c>
    </row>
    <row r="1183" spans="1:11" x14ac:dyDescent="0.3">
      <c r="A1183" s="1" t="s">
        <v>622</v>
      </c>
      <c r="B1183" s="9" t="s">
        <v>532</v>
      </c>
      <c r="C1183" s="2">
        <v>6.66</v>
      </c>
      <c r="D1183" s="1" t="s">
        <v>61</v>
      </c>
      <c r="E1183" s="9" t="s">
        <v>102</v>
      </c>
      <c r="H1183" s="1">
        <f t="shared" si="72"/>
        <v>139</v>
      </c>
      <c r="I1183" s="13">
        <f t="shared" si="73"/>
        <v>45133</v>
      </c>
      <c r="J1183" s="13">
        <f t="shared" si="74"/>
        <v>45272</v>
      </c>
      <c r="K1183" s="13" t="str">
        <f t="shared" si="75"/>
        <v/>
      </c>
    </row>
    <row r="1184" spans="1:11" x14ac:dyDescent="0.3">
      <c r="A1184" s="1" t="s">
        <v>622</v>
      </c>
      <c r="B1184" s="9" t="s">
        <v>333</v>
      </c>
      <c r="C1184" s="2">
        <v>0.73</v>
      </c>
      <c r="D1184" s="1" t="s">
        <v>61</v>
      </c>
      <c r="E1184" s="9" t="s">
        <v>107</v>
      </c>
      <c r="H1184" s="1">
        <f t="shared" si="72"/>
        <v>169</v>
      </c>
      <c r="I1184" s="13">
        <f t="shared" si="73"/>
        <v>45187</v>
      </c>
      <c r="J1184" s="13">
        <f t="shared" si="74"/>
        <v>45356</v>
      </c>
      <c r="K1184" s="13" t="str">
        <f t="shared" si="75"/>
        <v/>
      </c>
    </row>
    <row r="1185" spans="1:11" x14ac:dyDescent="0.3">
      <c r="A1185" s="1" t="s">
        <v>622</v>
      </c>
      <c r="B1185" s="9" t="s">
        <v>361</v>
      </c>
      <c r="C1185" s="2">
        <v>1.1599999999999999</v>
      </c>
      <c r="D1185" s="1" t="s">
        <v>61</v>
      </c>
      <c r="E1185" s="9" t="s">
        <v>604</v>
      </c>
      <c r="H1185" s="1">
        <f t="shared" si="72"/>
        <v>105</v>
      </c>
      <c r="I1185" s="13">
        <f t="shared" si="73"/>
        <v>45243</v>
      </c>
      <c r="J1185" s="13">
        <f t="shared" si="74"/>
        <v>45348</v>
      </c>
      <c r="K1185" s="13" t="str">
        <f t="shared" si="75"/>
        <v/>
      </c>
    </row>
    <row r="1186" spans="1:11" x14ac:dyDescent="0.3">
      <c r="A1186" s="1" t="s">
        <v>622</v>
      </c>
      <c r="B1186" s="9" t="s">
        <v>668</v>
      </c>
      <c r="C1186" s="2">
        <v>64.39</v>
      </c>
      <c r="D1186" s="1" t="s">
        <v>61</v>
      </c>
      <c r="E1186" s="9" t="s">
        <v>629</v>
      </c>
      <c r="H1186" s="1">
        <f t="shared" si="72"/>
        <v>159</v>
      </c>
      <c r="I1186" s="13">
        <f t="shared" si="73"/>
        <v>45210</v>
      </c>
      <c r="J1186" s="13">
        <f t="shared" si="74"/>
        <v>45369</v>
      </c>
      <c r="K1186" s="13" t="str">
        <f t="shared" si="75"/>
        <v/>
      </c>
    </row>
    <row r="1187" spans="1:11" x14ac:dyDescent="0.3">
      <c r="A1187" s="1" t="s">
        <v>622</v>
      </c>
      <c r="B1187" s="9" t="s">
        <v>92</v>
      </c>
      <c r="C1187" s="2">
        <v>5.38</v>
      </c>
      <c r="D1187" s="1" t="s">
        <v>61</v>
      </c>
      <c r="E1187" s="9" t="s">
        <v>231</v>
      </c>
      <c r="H1187" s="1">
        <f t="shared" si="72"/>
        <v>131</v>
      </c>
      <c r="I1187" s="13">
        <f t="shared" si="73"/>
        <v>45252</v>
      </c>
      <c r="J1187" s="13">
        <f t="shared" si="74"/>
        <v>45383</v>
      </c>
      <c r="K1187" s="13" t="str">
        <f t="shared" si="75"/>
        <v/>
      </c>
    </row>
    <row r="1188" spans="1:11" x14ac:dyDescent="0.3">
      <c r="A1188" s="1" t="s">
        <v>622</v>
      </c>
      <c r="B1188" s="9" t="s">
        <v>300</v>
      </c>
      <c r="C1188" s="2">
        <v>1.3</v>
      </c>
      <c r="D1188" s="1" t="s">
        <v>61</v>
      </c>
      <c r="E1188" s="9" t="s">
        <v>147</v>
      </c>
      <c r="H1188" s="1">
        <f t="shared" ref="H1188:H1251" si="76">IF(AND(LEN(I1188)&gt;0,LEN(J1188)&gt;0),J1188-I1188,"")</f>
        <v>170</v>
      </c>
      <c r="I1188" s="13">
        <f t="shared" ref="I1188:I1251" si="77">IF(B1188="","",IF(ISNUMBER(B1188),B1188,DATE(VALUE(RIGHT(TRIM(B1188),4)),VALUE(MID(TRIM(B1188),4,2)),VALUE(LEFT(TRIM(B1188),2)))))</f>
        <v>45329</v>
      </c>
      <c r="J1188" s="13">
        <f t="shared" ref="J1188:J1251" si="78">IF(E1188="","",IF(ISNUMBER(E1188),E1188,DATE(VALUE(RIGHT(TRIM(E1188),4)),VALUE(MID(TRIM(E1188),4,2)),VALUE(LEFT(TRIM(E1188),2)))))</f>
        <v>45499</v>
      </c>
      <c r="K1188" s="13" t="str">
        <f t="shared" ref="K1188:K1251" si="79">IF(F1188="","",IF(ISNUMBER(F1188),F1188,DATE(VALUE(RIGHT(TRIM(F1188),4)),VALUE(MID(TRIM(F1188),4,2)),VALUE(LEFT(TRIM(F1188),2)))))</f>
        <v/>
      </c>
    </row>
    <row r="1189" spans="1:11" x14ac:dyDescent="0.3">
      <c r="A1189" s="1" t="s">
        <v>622</v>
      </c>
      <c r="B1189" s="9" t="s">
        <v>669</v>
      </c>
      <c r="C1189" s="2">
        <v>65.010000000000005</v>
      </c>
      <c r="D1189" s="1" t="s">
        <v>61</v>
      </c>
      <c r="E1189" s="9" t="s">
        <v>336</v>
      </c>
      <c r="H1189" s="1">
        <f t="shared" si="76"/>
        <v>104</v>
      </c>
      <c r="I1189" s="13">
        <f t="shared" si="77"/>
        <v>45350</v>
      </c>
      <c r="J1189" s="13">
        <f t="shared" si="78"/>
        <v>45454</v>
      </c>
      <c r="K1189" s="13" t="str">
        <f t="shared" si="79"/>
        <v/>
      </c>
    </row>
    <row r="1190" spans="1:11" x14ac:dyDescent="0.3">
      <c r="A1190" s="1" t="s">
        <v>622</v>
      </c>
      <c r="B1190" s="9" t="s">
        <v>670</v>
      </c>
      <c r="C1190" s="2">
        <v>1.45</v>
      </c>
      <c r="D1190" s="1" t="s">
        <v>61</v>
      </c>
      <c r="E1190" s="9" t="s">
        <v>449</v>
      </c>
      <c r="H1190" s="1">
        <f t="shared" si="76"/>
        <v>384</v>
      </c>
      <c r="I1190" s="13">
        <f t="shared" si="77"/>
        <v>45336</v>
      </c>
      <c r="J1190" s="13">
        <f t="shared" si="78"/>
        <v>45720</v>
      </c>
      <c r="K1190" s="13" t="str">
        <f t="shared" si="79"/>
        <v/>
      </c>
    </row>
    <row r="1191" spans="1:11" x14ac:dyDescent="0.3">
      <c r="A1191" s="1" t="s">
        <v>622</v>
      </c>
      <c r="B1191" s="9" t="s">
        <v>629</v>
      </c>
      <c r="C1191" s="2">
        <v>3.51</v>
      </c>
      <c r="D1191" s="1" t="s">
        <v>61</v>
      </c>
      <c r="E1191" s="9" t="s">
        <v>147</v>
      </c>
      <c r="H1191" s="1">
        <f t="shared" si="76"/>
        <v>130</v>
      </c>
      <c r="I1191" s="13">
        <f t="shared" si="77"/>
        <v>45369</v>
      </c>
      <c r="J1191" s="13">
        <f t="shared" si="78"/>
        <v>45499</v>
      </c>
      <c r="K1191" s="13" t="str">
        <f t="shared" si="79"/>
        <v/>
      </c>
    </row>
    <row r="1192" spans="1:11" x14ac:dyDescent="0.3">
      <c r="A1192" s="1" t="s">
        <v>622</v>
      </c>
      <c r="B1192" s="9" t="s">
        <v>671</v>
      </c>
      <c r="C1192" s="2">
        <v>1.89</v>
      </c>
      <c r="D1192" s="1" t="s">
        <v>61</v>
      </c>
      <c r="E1192" s="9" t="s">
        <v>130</v>
      </c>
      <c r="H1192" s="1">
        <f t="shared" si="76"/>
        <v>177</v>
      </c>
      <c r="I1192" s="13">
        <f t="shared" si="77"/>
        <v>45385</v>
      </c>
      <c r="J1192" s="13">
        <f t="shared" si="78"/>
        <v>45562</v>
      </c>
      <c r="K1192" s="13" t="str">
        <f t="shared" si="79"/>
        <v/>
      </c>
    </row>
    <row r="1193" spans="1:11" x14ac:dyDescent="0.3">
      <c r="A1193" s="1" t="s">
        <v>622</v>
      </c>
      <c r="B1193" s="9" t="s">
        <v>672</v>
      </c>
      <c r="C1193" s="2">
        <v>43.77</v>
      </c>
      <c r="D1193" s="1" t="s">
        <v>61</v>
      </c>
      <c r="E1193" s="9" t="s">
        <v>152</v>
      </c>
      <c r="H1193" s="1">
        <f t="shared" si="76"/>
        <v>215</v>
      </c>
      <c r="I1193" s="13">
        <f t="shared" si="77"/>
        <v>45399</v>
      </c>
      <c r="J1193" s="13">
        <f t="shared" si="78"/>
        <v>45614</v>
      </c>
      <c r="K1193" s="13" t="str">
        <f t="shared" si="79"/>
        <v/>
      </c>
    </row>
    <row r="1194" spans="1:11" x14ac:dyDescent="0.3">
      <c r="A1194" s="1" t="s">
        <v>622</v>
      </c>
      <c r="B1194" s="9" t="s">
        <v>416</v>
      </c>
      <c r="C1194" s="2">
        <v>8.75</v>
      </c>
      <c r="D1194" s="1" t="s">
        <v>61</v>
      </c>
      <c r="E1194" s="9" t="s">
        <v>154</v>
      </c>
      <c r="H1194" s="1">
        <f t="shared" si="76"/>
        <v>127</v>
      </c>
      <c r="I1194" s="13">
        <f t="shared" si="77"/>
        <v>45425</v>
      </c>
      <c r="J1194" s="13">
        <f t="shared" si="78"/>
        <v>45552</v>
      </c>
      <c r="K1194" s="13" t="str">
        <f t="shared" si="79"/>
        <v/>
      </c>
    </row>
    <row r="1195" spans="1:11" x14ac:dyDescent="0.3">
      <c r="A1195" s="1" t="s">
        <v>622</v>
      </c>
      <c r="B1195" s="9" t="s">
        <v>416</v>
      </c>
      <c r="C1195" s="2">
        <v>3.1288999999999998</v>
      </c>
      <c r="D1195" s="1" t="s">
        <v>61</v>
      </c>
      <c r="E1195" s="9" t="s">
        <v>143</v>
      </c>
      <c r="H1195" s="1">
        <f t="shared" si="76"/>
        <v>128</v>
      </c>
      <c r="I1195" s="13">
        <f t="shared" si="77"/>
        <v>45425</v>
      </c>
      <c r="J1195" s="13">
        <f t="shared" si="78"/>
        <v>45553</v>
      </c>
      <c r="K1195" s="13" t="str">
        <f t="shared" si="79"/>
        <v/>
      </c>
    </row>
    <row r="1196" spans="1:11" x14ac:dyDescent="0.3">
      <c r="A1196" s="1" t="s">
        <v>622</v>
      </c>
      <c r="B1196" s="9" t="s">
        <v>673</v>
      </c>
      <c r="C1196" s="2">
        <v>0.57550000000000001</v>
      </c>
      <c r="D1196" s="1" t="s">
        <v>61</v>
      </c>
      <c r="E1196" s="9" t="s">
        <v>306</v>
      </c>
      <c r="H1196" s="1">
        <f t="shared" si="76"/>
        <v>103</v>
      </c>
      <c r="I1196" s="13">
        <f t="shared" si="77"/>
        <v>45441</v>
      </c>
      <c r="J1196" s="13">
        <f t="shared" si="78"/>
        <v>45544</v>
      </c>
      <c r="K1196" s="13" t="str">
        <f t="shared" si="79"/>
        <v/>
      </c>
    </row>
    <row r="1197" spans="1:11" x14ac:dyDescent="0.3">
      <c r="A1197" s="1" t="s">
        <v>622</v>
      </c>
      <c r="B1197" s="9" t="s">
        <v>673</v>
      </c>
      <c r="C1197" s="2">
        <v>1.4387000000000001</v>
      </c>
      <c r="D1197" s="1" t="s">
        <v>61</v>
      </c>
      <c r="E1197" s="9" t="s">
        <v>306</v>
      </c>
      <c r="H1197" s="1">
        <f t="shared" si="76"/>
        <v>103</v>
      </c>
      <c r="I1197" s="13">
        <f t="shared" si="77"/>
        <v>45441</v>
      </c>
      <c r="J1197" s="13">
        <f t="shared" si="78"/>
        <v>45544</v>
      </c>
      <c r="K1197" s="13" t="str">
        <f t="shared" si="79"/>
        <v/>
      </c>
    </row>
    <row r="1198" spans="1:11" x14ac:dyDescent="0.3">
      <c r="A1198" s="1" t="s">
        <v>622</v>
      </c>
      <c r="B1198" s="9" t="s">
        <v>673</v>
      </c>
      <c r="C1198" s="2">
        <v>3.1</v>
      </c>
      <c r="D1198" s="1" t="s">
        <v>61</v>
      </c>
      <c r="E1198" s="9" t="s">
        <v>540</v>
      </c>
      <c r="H1198" s="1">
        <f t="shared" si="76"/>
        <v>187</v>
      </c>
      <c r="I1198" s="13">
        <f t="shared" si="77"/>
        <v>45441</v>
      </c>
      <c r="J1198" s="13">
        <f t="shared" si="78"/>
        <v>45628</v>
      </c>
      <c r="K1198" s="13" t="str">
        <f t="shared" si="79"/>
        <v/>
      </c>
    </row>
    <row r="1199" spans="1:11" x14ac:dyDescent="0.3">
      <c r="A1199" s="1" t="s">
        <v>622</v>
      </c>
      <c r="B1199" s="9" t="s">
        <v>326</v>
      </c>
      <c r="C1199" s="2">
        <v>74.83</v>
      </c>
      <c r="D1199" s="1" t="s">
        <v>61</v>
      </c>
      <c r="E1199" s="9" t="s">
        <v>585</v>
      </c>
      <c r="H1199" s="1">
        <f t="shared" si="76"/>
        <v>195</v>
      </c>
      <c r="I1199" s="13">
        <f t="shared" si="77"/>
        <v>45448</v>
      </c>
      <c r="J1199" s="13">
        <f t="shared" si="78"/>
        <v>45643</v>
      </c>
      <c r="K1199" s="13" t="str">
        <f t="shared" si="79"/>
        <v/>
      </c>
    </row>
    <row r="1200" spans="1:11" x14ac:dyDescent="0.3">
      <c r="A1200" s="1" t="s">
        <v>622</v>
      </c>
      <c r="B1200" s="9" t="s">
        <v>124</v>
      </c>
      <c r="C1200" s="2">
        <v>3</v>
      </c>
      <c r="D1200" s="1" t="s">
        <v>61</v>
      </c>
      <c r="E1200" s="9" t="s">
        <v>529</v>
      </c>
      <c r="H1200" s="1">
        <f t="shared" si="76"/>
        <v>105</v>
      </c>
      <c r="I1200" s="13">
        <f t="shared" si="77"/>
        <v>45462</v>
      </c>
      <c r="J1200" s="13">
        <f t="shared" si="78"/>
        <v>45567</v>
      </c>
      <c r="K1200" s="13" t="str">
        <f t="shared" si="79"/>
        <v/>
      </c>
    </row>
    <row r="1201" spans="1:11" x14ac:dyDescent="0.3">
      <c r="A1201" s="1" t="s">
        <v>622</v>
      </c>
      <c r="B1201" s="9" t="s">
        <v>124</v>
      </c>
      <c r="C1201" s="2">
        <v>0.51029999999999998</v>
      </c>
      <c r="D1201" s="1" t="s">
        <v>61</v>
      </c>
      <c r="E1201" s="9" t="s">
        <v>159</v>
      </c>
      <c r="H1201" s="1">
        <f t="shared" si="76"/>
        <v>160</v>
      </c>
      <c r="I1201" s="13">
        <f t="shared" si="77"/>
        <v>45462</v>
      </c>
      <c r="J1201" s="13">
        <f t="shared" si="78"/>
        <v>45622</v>
      </c>
      <c r="K1201" s="13" t="str">
        <f t="shared" si="79"/>
        <v/>
      </c>
    </row>
    <row r="1202" spans="1:11" x14ac:dyDescent="0.3">
      <c r="A1202" s="1" t="s">
        <v>622</v>
      </c>
      <c r="B1202" s="9" t="s">
        <v>657</v>
      </c>
      <c r="C1202" s="2">
        <v>0.73199999999999998</v>
      </c>
      <c r="D1202" s="1" t="s">
        <v>61</v>
      </c>
      <c r="E1202" s="9" t="s">
        <v>174</v>
      </c>
      <c r="H1202" s="1">
        <f t="shared" si="76"/>
        <v>257</v>
      </c>
      <c r="I1202" s="13">
        <f t="shared" si="77"/>
        <v>45470</v>
      </c>
      <c r="J1202" s="13">
        <f t="shared" si="78"/>
        <v>45727</v>
      </c>
      <c r="K1202" s="13" t="str">
        <f t="shared" si="79"/>
        <v/>
      </c>
    </row>
    <row r="1203" spans="1:11" x14ac:dyDescent="0.3">
      <c r="A1203" s="1" t="s">
        <v>622</v>
      </c>
      <c r="B1203" s="9" t="s">
        <v>339</v>
      </c>
      <c r="C1203" s="2">
        <v>251.63890000000001</v>
      </c>
      <c r="D1203" s="1" t="s">
        <v>61</v>
      </c>
      <c r="E1203" s="9" t="s">
        <v>330</v>
      </c>
      <c r="H1203" s="1">
        <f t="shared" si="76"/>
        <v>140</v>
      </c>
      <c r="I1203" s="13">
        <f t="shared" si="77"/>
        <v>45495</v>
      </c>
      <c r="J1203" s="13">
        <f t="shared" si="78"/>
        <v>45635</v>
      </c>
      <c r="K1203" s="13" t="str">
        <f t="shared" si="79"/>
        <v/>
      </c>
    </row>
    <row r="1204" spans="1:11" x14ac:dyDescent="0.3">
      <c r="A1204" s="1" t="s">
        <v>622</v>
      </c>
      <c r="B1204" s="9" t="s">
        <v>673</v>
      </c>
      <c r="C1204" s="2">
        <v>18.55</v>
      </c>
      <c r="D1204" s="1" t="s">
        <v>61</v>
      </c>
      <c r="E1204" s="9" t="s">
        <v>499</v>
      </c>
      <c r="H1204" s="1">
        <f t="shared" si="76"/>
        <v>160</v>
      </c>
      <c r="I1204" s="13">
        <f t="shared" si="77"/>
        <v>45441</v>
      </c>
      <c r="J1204" s="13">
        <f t="shared" si="78"/>
        <v>45601</v>
      </c>
      <c r="K1204" s="13" t="str">
        <f t="shared" si="79"/>
        <v/>
      </c>
    </row>
    <row r="1205" spans="1:11" x14ac:dyDescent="0.3">
      <c r="A1205" s="1" t="s">
        <v>622</v>
      </c>
      <c r="B1205" s="9" t="s">
        <v>306</v>
      </c>
      <c r="C1205" s="2">
        <v>11.2989</v>
      </c>
      <c r="D1205" s="1" t="s">
        <v>61</v>
      </c>
      <c r="E1205" s="9" t="s">
        <v>330</v>
      </c>
      <c r="H1205" s="1">
        <f t="shared" si="76"/>
        <v>91</v>
      </c>
      <c r="I1205" s="13">
        <f t="shared" si="77"/>
        <v>45544</v>
      </c>
      <c r="J1205" s="13">
        <f t="shared" si="78"/>
        <v>45635</v>
      </c>
      <c r="K1205" s="13" t="str">
        <f t="shared" si="79"/>
        <v/>
      </c>
    </row>
    <row r="1206" spans="1:11" x14ac:dyDescent="0.3">
      <c r="A1206" s="1" t="s">
        <v>622</v>
      </c>
      <c r="B1206" s="9" t="s">
        <v>430</v>
      </c>
      <c r="C1206" s="2">
        <v>8.2143999999999995</v>
      </c>
      <c r="D1206" s="1" t="s">
        <v>61</v>
      </c>
      <c r="E1206" s="9" t="s">
        <v>451</v>
      </c>
      <c r="H1206" s="1">
        <f t="shared" si="76"/>
        <v>147</v>
      </c>
      <c r="I1206" s="13">
        <f t="shared" si="77"/>
        <v>45574</v>
      </c>
      <c r="J1206" s="13">
        <f t="shared" si="78"/>
        <v>45721</v>
      </c>
      <c r="K1206" s="13" t="str">
        <f t="shared" si="79"/>
        <v/>
      </c>
    </row>
    <row r="1207" spans="1:11" x14ac:dyDescent="0.3">
      <c r="A1207" s="1" t="s">
        <v>622</v>
      </c>
      <c r="B1207" s="9" t="s">
        <v>430</v>
      </c>
      <c r="C1207" s="2">
        <v>8.9426000000000005</v>
      </c>
      <c r="D1207" s="1" t="s">
        <v>61</v>
      </c>
      <c r="E1207" s="9" t="s">
        <v>451</v>
      </c>
      <c r="H1207" s="1">
        <f t="shared" si="76"/>
        <v>147</v>
      </c>
      <c r="I1207" s="13">
        <f t="shared" si="77"/>
        <v>45574</v>
      </c>
      <c r="J1207" s="13">
        <f t="shared" si="78"/>
        <v>45721</v>
      </c>
      <c r="K1207" s="13" t="str">
        <f t="shared" si="79"/>
        <v/>
      </c>
    </row>
    <row r="1208" spans="1:11" x14ac:dyDescent="0.3">
      <c r="A1208" s="1" t="s">
        <v>622</v>
      </c>
      <c r="B1208" s="9" t="s">
        <v>430</v>
      </c>
      <c r="C1208" s="2">
        <v>47.0413</v>
      </c>
      <c r="D1208" s="1" t="s">
        <v>61</v>
      </c>
      <c r="E1208" s="9" t="s">
        <v>674</v>
      </c>
      <c r="H1208" s="1">
        <f t="shared" si="76"/>
        <v>166</v>
      </c>
      <c r="I1208" s="13">
        <f t="shared" si="77"/>
        <v>45574</v>
      </c>
      <c r="J1208" s="13">
        <f t="shared" si="78"/>
        <v>45740</v>
      </c>
      <c r="K1208" s="13" t="str">
        <f t="shared" si="79"/>
        <v/>
      </c>
    </row>
    <row r="1209" spans="1:11" x14ac:dyDescent="0.3">
      <c r="A1209" s="1" t="s">
        <v>622</v>
      </c>
      <c r="B1209" s="9" t="s">
        <v>432</v>
      </c>
      <c r="C1209" s="2">
        <v>21.447399999999998</v>
      </c>
      <c r="D1209" s="1" t="s">
        <v>61</v>
      </c>
      <c r="E1209" s="9" t="s">
        <v>496</v>
      </c>
      <c r="H1209" s="1">
        <f t="shared" si="76"/>
        <v>66</v>
      </c>
      <c r="I1209" s="13">
        <f t="shared" si="77"/>
        <v>45580</v>
      </c>
      <c r="J1209" s="13">
        <f t="shared" si="78"/>
        <v>45646</v>
      </c>
      <c r="K1209" s="13" t="str">
        <f t="shared" si="79"/>
        <v/>
      </c>
    </row>
    <row r="1210" spans="1:11" x14ac:dyDescent="0.3">
      <c r="A1210" s="1" t="s">
        <v>622</v>
      </c>
      <c r="B1210" s="9" t="s">
        <v>675</v>
      </c>
      <c r="C1210" s="2">
        <v>16.420000000000002</v>
      </c>
      <c r="D1210" s="1" t="s">
        <v>61</v>
      </c>
      <c r="E1210" s="9" t="s">
        <v>586</v>
      </c>
      <c r="H1210" s="1">
        <f t="shared" si="76"/>
        <v>102</v>
      </c>
      <c r="I1210" s="13">
        <f t="shared" si="77"/>
        <v>45582</v>
      </c>
      <c r="J1210" s="13">
        <f t="shared" si="78"/>
        <v>45684</v>
      </c>
      <c r="K1210" s="13" t="str">
        <f t="shared" si="79"/>
        <v/>
      </c>
    </row>
    <row r="1211" spans="1:11" x14ac:dyDescent="0.3">
      <c r="A1211" s="1" t="s">
        <v>622</v>
      </c>
      <c r="B1211" s="9" t="s">
        <v>141</v>
      </c>
      <c r="C1211" s="2">
        <v>9.7899999999999991</v>
      </c>
      <c r="D1211" s="1" t="s">
        <v>61</v>
      </c>
      <c r="E1211" s="9" t="s">
        <v>586</v>
      </c>
      <c r="H1211" s="1">
        <f t="shared" si="76"/>
        <v>98</v>
      </c>
      <c r="I1211" s="13">
        <f t="shared" si="77"/>
        <v>45586</v>
      </c>
      <c r="J1211" s="13">
        <f t="shared" si="78"/>
        <v>45684</v>
      </c>
      <c r="K1211" s="13" t="str">
        <f t="shared" si="79"/>
        <v/>
      </c>
    </row>
    <row r="1212" spans="1:11" x14ac:dyDescent="0.3">
      <c r="A1212" s="1" t="s">
        <v>622</v>
      </c>
      <c r="B1212" s="9" t="s">
        <v>676</v>
      </c>
      <c r="C1212" s="2">
        <v>2.1</v>
      </c>
      <c r="D1212" s="1" t="s">
        <v>61</v>
      </c>
      <c r="E1212" s="9" t="s">
        <v>149</v>
      </c>
      <c r="H1212" s="1">
        <f t="shared" si="76"/>
        <v>2</v>
      </c>
      <c r="I1212" s="13">
        <f t="shared" si="77"/>
        <v>45608</v>
      </c>
      <c r="J1212" s="13">
        <f t="shared" si="78"/>
        <v>45610</v>
      </c>
      <c r="K1212" s="13" t="str">
        <f t="shared" si="79"/>
        <v/>
      </c>
    </row>
    <row r="1213" spans="1:11" x14ac:dyDescent="0.3">
      <c r="A1213" s="1" t="s">
        <v>622</v>
      </c>
      <c r="B1213" s="9" t="s">
        <v>676</v>
      </c>
      <c r="C1213" s="2">
        <v>16.73</v>
      </c>
      <c r="D1213" s="1" t="s">
        <v>61</v>
      </c>
      <c r="E1213" s="9" t="s">
        <v>158</v>
      </c>
      <c r="H1213" s="1">
        <f t="shared" si="76"/>
        <v>48</v>
      </c>
      <c r="I1213" s="13">
        <f t="shared" si="77"/>
        <v>45608</v>
      </c>
      <c r="J1213" s="13">
        <f t="shared" si="78"/>
        <v>45656</v>
      </c>
      <c r="K1213" s="13" t="str">
        <f t="shared" si="79"/>
        <v/>
      </c>
    </row>
    <row r="1214" spans="1:11" x14ac:dyDescent="0.3">
      <c r="A1214" s="1" t="s">
        <v>622</v>
      </c>
      <c r="B1214" s="9" t="s">
        <v>161</v>
      </c>
      <c r="C1214" s="2">
        <v>4.53</v>
      </c>
      <c r="D1214" s="1" t="s">
        <v>61</v>
      </c>
      <c r="E1214" s="9" t="s">
        <v>342</v>
      </c>
      <c r="H1214" s="1">
        <f t="shared" si="76"/>
        <v>189</v>
      </c>
      <c r="I1214" s="13">
        <f t="shared" si="77"/>
        <v>45616</v>
      </c>
      <c r="J1214" s="13">
        <f t="shared" si="78"/>
        <v>45805</v>
      </c>
      <c r="K1214" s="13" t="str">
        <f t="shared" si="79"/>
        <v/>
      </c>
    </row>
    <row r="1215" spans="1:11" x14ac:dyDescent="0.3">
      <c r="A1215" s="1" t="s">
        <v>622</v>
      </c>
      <c r="B1215" s="9" t="s">
        <v>159</v>
      </c>
      <c r="C1215" s="2">
        <v>3.9857999999999998</v>
      </c>
      <c r="D1215" s="1" t="s">
        <v>61</v>
      </c>
      <c r="E1215" s="9" t="s">
        <v>194</v>
      </c>
      <c r="H1215" s="1">
        <f t="shared" si="76"/>
        <v>197</v>
      </c>
      <c r="I1215" s="13">
        <f t="shared" si="77"/>
        <v>45622</v>
      </c>
      <c r="J1215" s="13">
        <f t="shared" si="78"/>
        <v>45819</v>
      </c>
      <c r="K1215" s="13" t="str">
        <f t="shared" si="79"/>
        <v/>
      </c>
    </row>
    <row r="1216" spans="1:11" x14ac:dyDescent="0.3">
      <c r="A1216" s="1" t="s">
        <v>622</v>
      </c>
      <c r="B1216" s="9" t="s">
        <v>677</v>
      </c>
      <c r="C1216" s="2">
        <v>5</v>
      </c>
      <c r="D1216" s="1" t="s">
        <v>61</v>
      </c>
      <c r="E1216" s="9" t="s">
        <v>678</v>
      </c>
      <c r="H1216" s="1">
        <f t="shared" si="76"/>
        <v>109</v>
      </c>
      <c r="I1216" s="13">
        <f t="shared" si="77"/>
        <v>45624</v>
      </c>
      <c r="J1216" s="13">
        <f t="shared" si="78"/>
        <v>45733</v>
      </c>
      <c r="K1216" s="13" t="str">
        <f t="shared" si="79"/>
        <v/>
      </c>
    </row>
    <row r="1217" spans="1:11" x14ac:dyDescent="0.3">
      <c r="A1217" s="1" t="s">
        <v>622</v>
      </c>
      <c r="B1217" s="9" t="s">
        <v>495</v>
      </c>
      <c r="C1217" s="2">
        <v>1.5</v>
      </c>
      <c r="D1217" s="1" t="s">
        <v>61</v>
      </c>
      <c r="E1217" s="9" t="s">
        <v>679</v>
      </c>
      <c r="H1217" s="1">
        <f t="shared" si="76"/>
        <v>106</v>
      </c>
      <c r="I1217" s="13">
        <f t="shared" si="77"/>
        <v>45631</v>
      </c>
      <c r="J1217" s="13">
        <f t="shared" si="78"/>
        <v>45737</v>
      </c>
      <c r="K1217" s="13" t="str">
        <f t="shared" si="79"/>
        <v/>
      </c>
    </row>
    <row r="1218" spans="1:11" x14ac:dyDescent="0.3">
      <c r="A1218" s="1" t="s">
        <v>622</v>
      </c>
      <c r="B1218" s="9" t="s">
        <v>330</v>
      </c>
      <c r="C1218" s="2">
        <v>2.7</v>
      </c>
      <c r="D1218" s="1" t="s">
        <v>61</v>
      </c>
      <c r="E1218" s="9" t="s">
        <v>462</v>
      </c>
      <c r="H1218" s="1">
        <f t="shared" si="76"/>
        <v>168</v>
      </c>
      <c r="I1218" s="13">
        <f t="shared" si="77"/>
        <v>45635</v>
      </c>
      <c r="J1218" s="13">
        <f t="shared" si="78"/>
        <v>45803</v>
      </c>
      <c r="K1218" s="13" t="str">
        <f t="shared" si="79"/>
        <v/>
      </c>
    </row>
    <row r="1219" spans="1:11" x14ac:dyDescent="0.3">
      <c r="A1219" s="1" t="s">
        <v>622</v>
      </c>
      <c r="B1219" s="9" t="s">
        <v>156</v>
      </c>
      <c r="C1219" s="2">
        <v>84.119299999999996</v>
      </c>
      <c r="D1219" s="1" t="s">
        <v>61</v>
      </c>
      <c r="E1219" s="9" t="s">
        <v>680</v>
      </c>
      <c r="H1219" s="1">
        <f t="shared" si="76"/>
        <v>171</v>
      </c>
      <c r="I1219" s="13">
        <f t="shared" si="77"/>
        <v>45636</v>
      </c>
      <c r="J1219" s="13">
        <f t="shared" si="78"/>
        <v>45807</v>
      </c>
      <c r="K1219" s="13" t="str">
        <f t="shared" si="79"/>
        <v/>
      </c>
    </row>
    <row r="1220" spans="1:11" x14ac:dyDescent="0.3">
      <c r="A1220" s="1" t="s">
        <v>622</v>
      </c>
      <c r="B1220" s="9" t="s">
        <v>156</v>
      </c>
      <c r="C1220" s="2">
        <v>2.2000000000000002</v>
      </c>
      <c r="D1220" s="1" t="s">
        <v>61</v>
      </c>
      <c r="E1220" s="9" t="s">
        <v>288</v>
      </c>
      <c r="H1220" s="1">
        <f t="shared" si="76"/>
        <v>170</v>
      </c>
      <c r="I1220" s="13">
        <f t="shared" si="77"/>
        <v>45636</v>
      </c>
      <c r="J1220" s="13">
        <f t="shared" si="78"/>
        <v>45806</v>
      </c>
      <c r="K1220" s="13" t="str">
        <f t="shared" si="79"/>
        <v/>
      </c>
    </row>
    <row r="1221" spans="1:11" x14ac:dyDescent="0.3">
      <c r="A1221" s="1" t="s">
        <v>622</v>
      </c>
      <c r="B1221" s="9" t="s">
        <v>175</v>
      </c>
      <c r="C1221" s="2">
        <v>3.2780999999999998</v>
      </c>
      <c r="D1221" s="1" t="s">
        <v>61</v>
      </c>
      <c r="E1221" s="9" t="s">
        <v>681</v>
      </c>
      <c r="H1221" s="1">
        <f t="shared" si="76"/>
        <v>182</v>
      </c>
      <c r="I1221" s="13">
        <f t="shared" si="77"/>
        <v>45637</v>
      </c>
      <c r="J1221" s="13">
        <f t="shared" si="78"/>
        <v>45819</v>
      </c>
      <c r="K1221" s="13" t="str">
        <f t="shared" si="79"/>
        <v/>
      </c>
    </row>
    <row r="1222" spans="1:11" x14ac:dyDescent="0.3">
      <c r="A1222" s="1" t="s">
        <v>622</v>
      </c>
      <c r="B1222" s="9" t="s">
        <v>173</v>
      </c>
      <c r="C1222" s="2">
        <v>311.11099999999999</v>
      </c>
      <c r="D1222" s="1" t="s">
        <v>61</v>
      </c>
      <c r="E1222" s="9" t="s">
        <v>682</v>
      </c>
      <c r="H1222" s="1">
        <f t="shared" si="76"/>
        <v>91</v>
      </c>
      <c r="I1222" s="13">
        <f t="shared" si="77"/>
        <v>45638</v>
      </c>
      <c r="J1222" s="13">
        <f t="shared" si="78"/>
        <v>45729</v>
      </c>
      <c r="K1222" s="13" t="str">
        <f t="shared" si="79"/>
        <v/>
      </c>
    </row>
    <row r="1223" spans="1:11" x14ac:dyDescent="0.3">
      <c r="A1223" s="1" t="s">
        <v>622</v>
      </c>
      <c r="B1223" s="9" t="s">
        <v>549</v>
      </c>
      <c r="C1223" s="2">
        <v>5.3</v>
      </c>
      <c r="D1223" s="1" t="s">
        <v>61</v>
      </c>
      <c r="E1223" s="9" t="s">
        <v>186</v>
      </c>
      <c r="H1223" s="1">
        <f t="shared" si="76"/>
        <v>126</v>
      </c>
      <c r="I1223" s="13">
        <f t="shared" si="77"/>
        <v>45670</v>
      </c>
      <c r="J1223" s="13">
        <f t="shared" si="78"/>
        <v>45796</v>
      </c>
      <c r="K1223" s="13" t="str">
        <f t="shared" si="79"/>
        <v/>
      </c>
    </row>
    <row r="1224" spans="1:11" x14ac:dyDescent="0.3">
      <c r="A1224" s="1" t="s">
        <v>622</v>
      </c>
      <c r="B1224" s="9" t="s">
        <v>285</v>
      </c>
      <c r="C1224" s="2">
        <v>1.2947</v>
      </c>
      <c r="D1224" s="1" t="s">
        <v>61</v>
      </c>
      <c r="E1224" s="9" t="s">
        <v>194</v>
      </c>
      <c r="H1224" s="1">
        <f t="shared" si="76"/>
        <v>142</v>
      </c>
      <c r="I1224" s="13">
        <f t="shared" si="77"/>
        <v>45677</v>
      </c>
      <c r="J1224" s="13">
        <f t="shared" si="78"/>
        <v>45819</v>
      </c>
      <c r="K1224" s="13" t="str">
        <f t="shared" si="79"/>
        <v/>
      </c>
    </row>
    <row r="1225" spans="1:11" x14ac:dyDescent="0.3">
      <c r="A1225" s="1" t="s">
        <v>622</v>
      </c>
      <c r="B1225" s="9" t="s">
        <v>586</v>
      </c>
      <c r="C1225" s="2">
        <v>4.74</v>
      </c>
      <c r="D1225" s="1" t="s">
        <v>61</v>
      </c>
      <c r="E1225" s="9" t="s">
        <v>557</v>
      </c>
      <c r="H1225" s="1">
        <f t="shared" si="76"/>
        <v>134</v>
      </c>
      <c r="I1225" s="13">
        <f t="shared" si="77"/>
        <v>45684</v>
      </c>
      <c r="J1225" s="13">
        <f t="shared" si="78"/>
        <v>45818</v>
      </c>
      <c r="K1225" s="13" t="str">
        <f t="shared" si="79"/>
        <v/>
      </c>
    </row>
    <row r="1226" spans="1:11" x14ac:dyDescent="0.3">
      <c r="A1226" s="1" t="s">
        <v>622</v>
      </c>
      <c r="B1226" s="9" t="s">
        <v>586</v>
      </c>
      <c r="C1226" s="2">
        <v>50.24</v>
      </c>
      <c r="D1226" s="1" t="s">
        <v>512</v>
      </c>
      <c r="H1226" s="1" t="str">
        <f t="shared" si="76"/>
        <v/>
      </c>
      <c r="I1226" s="13">
        <f t="shared" si="77"/>
        <v>45684</v>
      </c>
      <c r="J1226" s="13" t="str">
        <f t="shared" si="78"/>
        <v/>
      </c>
      <c r="K1226" s="13" t="str">
        <f t="shared" si="79"/>
        <v/>
      </c>
    </row>
    <row r="1227" spans="1:11" x14ac:dyDescent="0.3">
      <c r="A1227" s="1" t="s">
        <v>622</v>
      </c>
      <c r="B1227" s="9" t="s">
        <v>187</v>
      </c>
      <c r="C1227" s="2">
        <v>12.665100000000001</v>
      </c>
      <c r="D1227" s="1" t="s">
        <v>61</v>
      </c>
      <c r="E1227" s="9" t="s">
        <v>186</v>
      </c>
      <c r="H1227" s="1">
        <f t="shared" si="76"/>
        <v>104</v>
      </c>
      <c r="I1227" s="13">
        <f t="shared" si="77"/>
        <v>45692</v>
      </c>
      <c r="J1227" s="13">
        <f t="shared" si="78"/>
        <v>45796</v>
      </c>
      <c r="K1227" s="13" t="str">
        <f t="shared" si="79"/>
        <v/>
      </c>
    </row>
    <row r="1228" spans="1:11" x14ac:dyDescent="0.3">
      <c r="A1228" s="1" t="s">
        <v>622</v>
      </c>
      <c r="B1228" s="9" t="s">
        <v>187</v>
      </c>
      <c r="C1228" s="2">
        <v>7.82</v>
      </c>
      <c r="D1228" s="1" t="s">
        <v>61</v>
      </c>
      <c r="E1228" s="9" t="s">
        <v>186</v>
      </c>
      <c r="H1228" s="1">
        <f t="shared" si="76"/>
        <v>104</v>
      </c>
      <c r="I1228" s="13">
        <f t="shared" si="77"/>
        <v>45692</v>
      </c>
      <c r="J1228" s="13">
        <f t="shared" si="78"/>
        <v>45796</v>
      </c>
      <c r="K1228" s="13" t="str">
        <f t="shared" si="79"/>
        <v/>
      </c>
    </row>
    <row r="1229" spans="1:11" x14ac:dyDescent="0.3">
      <c r="A1229" s="1" t="s">
        <v>622</v>
      </c>
      <c r="B1229" s="9" t="s">
        <v>368</v>
      </c>
      <c r="C1229" s="2">
        <v>8.1300000000000008</v>
      </c>
      <c r="D1229" s="1" t="s">
        <v>512</v>
      </c>
      <c r="H1229" s="1" t="str">
        <f t="shared" si="76"/>
        <v/>
      </c>
      <c r="I1229" s="13">
        <f t="shared" si="77"/>
        <v>45699</v>
      </c>
      <c r="J1229" s="13" t="str">
        <f t="shared" si="78"/>
        <v/>
      </c>
      <c r="K1229" s="13" t="str">
        <f t="shared" si="79"/>
        <v/>
      </c>
    </row>
    <row r="1230" spans="1:11" x14ac:dyDescent="0.3">
      <c r="A1230" s="1" t="s">
        <v>622</v>
      </c>
      <c r="B1230" s="9" t="s">
        <v>368</v>
      </c>
      <c r="C1230" s="2">
        <v>3.68</v>
      </c>
      <c r="D1230" s="1" t="s">
        <v>512</v>
      </c>
      <c r="H1230" s="1" t="str">
        <f t="shared" si="76"/>
        <v/>
      </c>
      <c r="I1230" s="13">
        <f t="shared" si="77"/>
        <v>45699</v>
      </c>
      <c r="J1230" s="13" t="str">
        <f t="shared" si="78"/>
        <v/>
      </c>
      <c r="K1230" s="13" t="str">
        <f t="shared" si="79"/>
        <v/>
      </c>
    </row>
    <row r="1231" spans="1:11" x14ac:dyDescent="0.3">
      <c r="A1231" s="1" t="s">
        <v>622</v>
      </c>
      <c r="B1231" s="9" t="s">
        <v>176</v>
      </c>
      <c r="C1231" s="2">
        <v>24.51</v>
      </c>
      <c r="D1231" s="1" t="s">
        <v>61</v>
      </c>
      <c r="E1231" s="9" t="s">
        <v>201</v>
      </c>
      <c r="H1231" s="1">
        <f t="shared" si="76"/>
        <v>75</v>
      </c>
      <c r="I1231" s="13">
        <f t="shared" si="77"/>
        <v>45700</v>
      </c>
      <c r="J1231" s="13">
        <f t="shared" si="78"/>
        <v>45775</v>
      </c>
      <c r="K1231" s="13" t="str">
        <f t="shared" si="79"/>
        <v/>
      </c>
    </row>
    <row r="1232" spans="1:11" x14ac:dyDescent="0.3">
      <c r="A1232" s="1" t="s">
        <v>622</v>
      </c>
      <c r="B1232" s="9" t="s">
        <v>683</v>
      </c>
      <c r="C1232" s="2">
        <v>2.2000000000000002</v>
      </c>
      <c r="D1232" s="1" t="s">
        <v>512</v>
      </c>
      <c r="H1232" s="1" t="str">
        <f t="shared" si="76"/>
        <v/>
      </c>
      <c r="I1232" s="13">
        <f t="shared" si="77"/>
        <v>45706</v>
      </c>
      <c r="J1232" s="13" t="str">
        <f t="shared" si="78"/>
        <v/>
      </c>
      <c r="K1232" s="13" t="str">
        <f t="shared" si="79"/>
        <v/>
      </c>
    </row>
    <row r="1233" spans="1:11" x14ac:dyDescent="0.3">
      <c r="A1233" s="1" t="s">
        <v>622</v>
      </c>
      <c r="B1233" s="9" t="s">
        <v>258</v>
      </c>
      <c r="C1233" s="2">
        <v>1.7</v>
      </c>
      <c r="D1233" s="1" t="s">
        <v>61</v>
      </c>
      <c r="E1233" s="9" t="s">
        <v>309</v>
      </c>
      <c r="H1233" s="1">
        <f t="shared" si="76"/>
        <v>56</v>
      </c>
      <c r="I1233" s="13">
        <f t="shared" si="77"/>
        <v>45713</v>
      </c>
      <c r="J1233" s="13">
        <f t="shared" si="78"/>
        <v>45769</v>
      </c>
      <c r="K1233" s="13" t="str">
        <f t="shared" si="79"/>
        <v/>
      </c>
    </row>
    <row r="1234" spans="1:11" x14ac:dyDescent="0.3">
      <c r="A1234" s="1" t="s">
        <v>622</v>
      </c>
      <c r="B1234" s="9" t="s">
        <v>171</v>
      </c>
      <c r="C1234" s="2">
        <v>8.94</v>
      </c>
      <c r="D1234" s="1" t="s">
        <v>61</v>
      </c>
      <c r="E1234" s="9" t="s">
        <v>186</v>
      </c>
      <c r="H1234" s="1">
        <f t="shared" si="76"/>
        <v>77</v>
      </c>
      <c r="I1234" s="13">
        <f t="shared" si="77"/>
        <v>45719</v>
      </c>
      <c r="J1234" s="13">
        <f t="shared" si="78"/>
        <v>45796</v>
      </c>
      <c r="K1234" s="13" t="str">
        <f t="shared" si="79"/>
        <v/>
      </c>
    </row>
    <row r="1235" spans="1:11" x14ac:dyDescent="0.3">
      <c r="A1235" s="1" t="s">
        <v>622</v>
      </c>
      <c r="B1235" s="9" t="s">
        <v>171</v>
      </c>
      <c r="C1235" s="2">
        <v>81.377499999999998</v>
      </c>
      <c r="D1235" s="1" t="s">
        <v>61</v>
      </c>
      <c r="E1235" s="9" t="s">
        <v>354</v>
      </c>
      <c r="H1235" s="1">
        <f t="shared" si="76"/>
        <v>95</v>
      </c>
      <c r="I1235" s="13">
        <f t="shared" si="77"/>
        <v>45719</v>
      </c>
      <c r="J1235" s="13">
        <f t="shared" si="78"/>
        <v>45814</v>
      </c>
      <c r="K1235" s="13" t="str">
        <f t="shared" si="79"/>
        <v/>
      </c>
    </row>
    <row r="1236" spans="1:11" x14ac:dyDescent="0.3">
      <c r="A1236" s="1" t="s">
        <v>622</v>
      </c>
      <c r="B1236" s="9" t="s">
        <v>171</v>
      </c>
      <c r="C1236" s="2">
        <v>1.06</v>
      </c>
      <c r="D1236" s="1" t="s">
        <v>61</v>
      </c>
      <c r="E1236" s="9" t="s">
        <v>323</v>
      </c>
      <c r="H1236" s="1">
        <f t="shared" si="76"/>
        <v>92</v>
      </c>
      <c r="I1236" s="13">
        <f t="shared" si="77"/>
        <v>45719</v>
      </c>
      <c r="J1236" s="13">
        <f t="shared" si="78"/>
        <v>45811</v>
      </c>
      <c r="K1236" s="13" t="str">
        <f t="shared" si="79"/>
        <v/>
      </c>
    </row>
    <row r="1237" spans="1:11" x14ac:dyDescent="0.3">
      <c r="A1237" s="1" t="s">
        <v>622</v>
      </c>
      <c r="B1237" s="9" t="s">
        <v>364</v>
      </c>
      <c r="C1237" s="2">
        <v>3.47</v>
      </c>
      <c r="D1237" s="1" t="s">
        <v>61</v>
      </c>
      <c r="E1237" s="9" t="s">
        <v>289</v>
      </c>
      <c r="H1237" s="1">
        <f t="shared" si="76"/>
        <v>117</v>
      </c>
      <c r="I1237" s="13">
        <f t="shared" si="77"/>
        <v>45721</v>
      </c>
      <c r="J1237" s="13">
        <f t="shared" si="78"/>
        <v>45838</v>
      </c>
      <c r="K1237" s="13" t="str">
        <f t="shared" si="79"/>
        <v/>
      </c>
    </row>
    <row r="1238" spans="1:11" x14ac:dyDescent="0.3">
      <c r="A1238" s="1" t="s">
        <v>622</v>
      </c>
      <c r="B1238" s="9" t="s">
        <v>364</v>
      </c>
      <c r="C1238" s="2">
        <v>49.870399999999997</v>
      </c>
      <c r="D1238" s="1" t="s">
        <v>61</v>
      </c>
      <c r="E1238" s="9" t="s">
        <v>316</v>
      </c>
      <c r="H1238" s="1">
        <f t="shared" si="76"/>
        <v>110</v>
      </c>
      <c r="I1238" s="13">
        <f t="shared" si="77"/>
        <v>45721</v>
      </c>
      <c r="J1238" s="13">
        <f t="shared" si="78"/>
        <v>45831</v>
      </c>
      <c r="K1238" s="13" t="str">
        <f t="shared" si="79"/>
        <v/>
      </c>
    </row>
    <row r="1239" spans="1:11" x14ac:dyDescent="0.3">
      <c r="A1239" s="1" t="s">
        <v>622</v>
      </c>
      <c r="B1239" s="9" t="s">
        <v>364</v>
      </c>
      <c r="C1239" s="2">
        <v>207.31899999999999</v>
      </c>
      <c r="D1239" s="1" t="s">
        <v>61</v>
      </c>
      <c r="E1239" s="9" t="s">
        <v>182</v>
      </c>
      <c r="H1239" s="1">
        <f t="shared" si="76"/>
        <v>61</v>
      </c>
      <c r="I1239" s="13">
        <f t="shared" si="77"/>
        <v>45721</v>
      </c>
      <c r="J1239" s="13">
        <f t="shared" si="78"/>
        <v>45782</v>
      </c>
      <c r="K1239" s="13" t="str">
        <f t="shared" si="79"/>
        <v/>
      </c>
    </row>
    <row r="1240" spans="1:11" x14ac:dyDescent="0.3">
      <c r="A1240" s="1" t="s">
        <v>622</v>
      </c>
      <c r="B1240" s="9" t="s">
        <v>172</v>
      </c>
      <c r="C1240" s="2">
        <v>1.86</v>
      </c>
      <c r="D1240" s="1" t="s">
        <v>61</v>
      </c>
      <c r="E1240" s="9" t="s">
        <v>268</v>
      </c>
      <c r="H1240" s="1">
        <f t="shared" si="76"/>
        <v>119</v>
      </c>
      <c r="I1240" s="13">
        <f t="shared" si="77"/>
        <v>45726</v>
      </c>
      <c r="J1240" s="13">
        <f t="shared" si="78"/>
        <v>45845</v>
      </c>
      <c r="K1240" s="13" t="str">
        <f t="shared" si="79"/>
        <v/>
      </c>
    </row>
    <row r="1241" spans="1:11" x14ac:dyDescent="0.3">
      <c r="A1241" s="1" t="s">
        <v>622</v>
      </c>
      <c r="B1241" s="9" t="s">
        <v>172</v>
      </c>
      <c r="C1241" s="2">
        <v>8.3206000000000007</v>
      </c>
      <c r="D1241" s="1" t="s">
        <v>512</v>
      </c>
      <c r="H1241" s="1" t="str">
        <f t="shared" si="76"/>
        <v/>
      </c>
      <c r="I1241" s="13">
        <f t="shared" si="77"/>
        <v>45726</v>
      </c>
      <c r="J1241" s="13" t="str">
        <f t="shared" si="78"/>
        <v/>
      </c>
      <c r="K1241" s="13" t="str">
        <f t="shared" si="79"/>
        <v/>
      </c>
    </row>
    <row r="1242" spans="1:11" x14ac:dyDescent="0.3">
      <c r="A1242" s="1" t="s">
        <v>622</v>
      </c>
      <c r="B1242" s="9" t="s">
        <v>174</v>
      </c>
      <c r="C1242" s="2">
        <v>38.06</v>
      </c>
      <c r="D1242" s="1" t="s">
        <v>61</v>
      </c>
      <c r="E1242" s="9" t="s">
        <v>210</v>
      </c>
      <c r="H1242" s="1">
        <f t="shared" si="76"/>
        <v>122</v>
      </c>
      <c r="I1242" s="13">
        <f t="shared" si="77"/>
        <v>45727</v>
      </c>
      <c r="J1242" s="13">
        <f t="shared" si="78"/>
        <v>45849</v>
      </c>
      <c r="K1242" s="13" t="str">
        <f t="shared" si="79"/>
        <v/>
      </c>
    </row>
    <row r="1243" spans="1:11" x14ac:dyDescent="0.3">
      <c r="A1243" s="1" t="s">
        <v>622</v>
      </c>
      <c r="B1243" s="9" t="s">
        <v>502</v>
      </c>
      <c r="C1243" s="2">
        <v>12.34</v>
      </c>
      <c r="D1243" s="1" t="s">
        <v>61</v>
      </c>
      <c r="E1243" s="9" t="s">
        <v>557</v>
      </c>
      <c r="H1243" s="1">
        <f t="shared" si="76"/>
        <v>90</v>
      </c>
      <c r="I1243" s="13">
        <f t="shared" si="77"/>
        <v>45728</v>
      </c>
      <c r="J1243" s="13">
        <f t="shared" si="78"/>
        <v>45818</v>
      </c>
      <c r="K1243" s="13" t="str">
        <f t="shared" si="79"/>
        <v/>
      </c>
    </row>
    <row r="1244" spans="1:11" x14ac:dyDescent="0.3">
      <c r="A1244" s="1" t="s">
        <v>622</v>
      </c>
      <c r="B1244" s="9" t="s">
        <v>202</v>
      </c>
      <c r="C1244" s="2">
        <v>7.64</v>
      </c>
      <c r="D1244" s="1" t="s">
        <v>61</v>
      </c>
      <c r="E1244" s="9" t="s">
        <v>557</v>
      </c>
      <c r="H1244" s="1">
        <f t="shared" si="76"/>
        <v>83</v>
      </c>
      <c r="I1244" s="13">
        <f t="shared" si="77"/>
        <v>45735</v>
      </c>
      <c r="J1244" s="13">
        <f t="shared" si="78"/>
        <v>45818</v>
      </c>
      <c r="K1244" s="13" t="str">
        <f t="shared" si="79"/>
        <v/>
      </c>
    </row>
    <row r="1245" spans="1:11" x14ac:dyDescent="0.3">
      <c r="A1245" s="1" t="s">
        <v>622</v>
      </c>
      <c r="B1245" s="9" t="s">
        <v>587</v>
      </c>
      <c r="C1245" s="2">
        <v>133.51</v>
      </c>
      <c r="D1245" s="1" t="s">
        <v>61</v>
      </c>
      <c r="E1245" s="9" t="s">
        <v>354</v>
      </c>
      <c r="H1245" s="1">
        <f t="shared" si="76"/>
        <v>66</v>
      </c>
      <c r="I1245" s="13">
        <f t="shared" si="77"/>
        <v>45748</v>
      </c>
      <c r="J1245" s="13">
        <f t="shared" si="78"/>
        <v>45814</v>
      </c>
      <c r="K1245" s="13" t="str">
        <f t="shared" si="79"/>
        <v/>
      </c>
    </row>
    <row r="1246" spans="1:11" x14ac:dyDescent="0.3">
      <c r="A1246" s="1" t="s">
        <v>622</v>
      </c>
      <c r="B1246" s="9" t="s">
        <v>551</v>
      </c>
      <c r="C1246" s="2">
        <v>0.99419999999999997</v>
      </c>
      <c r="D1246" s="1" t="s">
        <v>512</v>
      </c>
      <c r="H1246" s="1" t="str">
        <f t="shared" si="76"/>
        <v/>
      </c>
      <c r="I1246" s="13">
        <f t="shared" si="77"/>
        <v>45749</v>
      </c>
      <c r="J1246" s="13" t="str">
        <f t="shared" si="78"/>
        <v/>
      </c>
      <c r="K1246" s="13" t="str">
        <f t="shared" si="79"/>
        <v/>
      </c>
    </row>
    <row r="1247" spans="1:11" x14ac:dyDescent="0.3">
      <c r="A1247" s="1" t="s">
        <v>622</v>
      </c>
      <c r="B1247" s="9" t="s">
        <v>215</v>
      </c>
      <c r="C1247" s="2">
        <v>1.23</v>
      </c>
      <c r="D1247" s="1" t="s">
        <v>61</v>
      </c>
      <c r="E1247" s="9" t="s">
        <v>41</v>
      </c>
      <c r="H1247" s="1">
        <f t="shared" si="76"/>
        <v>127</v>
      </c>
      <c r="I1247" s="13">
        <f t="shared" si="77"/>
        <v>45754</v>
      </c>
      <c r="J1247" s="13">
        <f t="shared" si="78"/>
        <v>45881</v>
      </c>
      <c r="K1247" s="13" t="str">
        <f t="shared" si="79"/>
        <v/>
      </c>
    </row>
    <row r="1248" spans="1:11" x14ac:dyDescent="0.3">
      <c r="A1248" s="1" t="s">
        <v>622</v>
      </c>
      <c r="B1248" s="9" t="s">
        <v>215</v>
      </c>
      <c r="C1248" s="2">
        <v>2.3199999999999998</v>
      </c>
      <c r="D1248" s="1" t="s">
        <v>61</v>
      </c>
      <c r="E1248" s="9" t="s">
        <v>41</v>
      </c>
      <c r="H1248" s="1">
        <f t="shared" si="76"/>
        <v>127</v>
      </c>
      <c r="I1248" s="13">
        <f t="shared" si="77"/>
        <v>45754</v>
      </c>
      <c r="J1248" s="13">
        <f t="shared" si="78"/>
        <v>45881</v>
      </c>
      <c r="K1248" s="13" t="str">
        <f t="shared" si="79"/>
        <v/>
      </c>
    </row>
    <row r="1249" spans="1:11" x14ac:dyDescent="0.3">
      <c r="A1249" s="1" t="s">
        <v>622</v>
      </c>
      <c r="B1249" s="9" t="s">
        <v>215</v>
      </c>
      <c r="C1249" s="2">
        <v>3.51</v>
      </c>
      <c r="D1249" s="1" t="s">
        <v>61</v>
      </c>
      <c r="E1249" s="9" t="s">
        <v>209</v>
      </c>
      <c r="H1249" s="1">
        <f t="shared" si="76"/>
        <v>92</v>
      </c>
      <c r="I1249" s="13">
        <f t="shared" si="77"/>
        <v>45754</v>
      </c>
      <c r="J1249" s="13">
        <f t="shared" si="78"/>
        <v>45846</v>
      </c>
      <c r="K1249" s="13" t="str">
        <f t="shared" si="79"/>
        <v/>
      </c>
    </row>
    <row r="1250" spans="1:11" x14ac:dyDescent="0.3">
      <c r="A1250" s="1" t="s">
        <v>622</v>
      </c>
      <c r="B1250" s="9" t="s">
        <v>215</v>
      </c>
      <c r="C1250" s="2">
        <v>3.9043999999999999</v>
      </c>
      <c r="D1250" s="1" t="s">
        <v>61</v>
      </c>
      <c r="E1250" s="9" t="s">
        <v>40</v>
      </c>
      <c r="H1250" s="1">
        <f t="shared" si="76"/>
        <v>120</v>
      </c>
      <c r="I1250" s="13">
        <f t="shared" si="77"/>
        <v>45754</v>
      </c>
      <c r="J1250" s="13">
        <f t="shared" si="78"/>
        <v>45874</v>
      </c>
      <c r="K1250" s="13" t="str">
        <f t="shared" si="79"/>
        <v/>
      </c>
    </row>
    <row r="1251" spans="1:11" x14ac:dyDescent="0.3">
      <c r="A1251" s="1" t="s">
        <v>622</v>
      </c>
      <c r="B1251" s="9" t="s">
        <v>439</v>
      </c>
      <c r="C1251" s="2">
        <v>0.57550000000000001</v>
      </c>
      <c r="D1251" s="1" t="s">
        <v>512</v>
      </c>
      <c r="H1251" s="1" t="str">
        <f t="shared" si="76"/>
        <v/>
      </c>
      <c r="I1251" s="13">
        <f t="shared" si="77"/>
        <v>45763</v>
      </c>
      <c r="J1251" s="13" t="str">
        <f t="shared" si="78"/>
        <v/>
      </c>
      <c r="K1251" s="13" t="str">
        <f t="shared" si="79"/>
        <v/>
      </c>
    </row>
    <row r="1252" spans="1:11" x14ac:dyDescent="0.3">
      <c r="A1252" s="1" t="s">
        <v>622</v>
      </c>
      <c r="B1252" s="9" t="s">
        <v>180</v>
      </c>
      <c r="C1252" s="2">
        <v>4.6100000000000003</v>
      </c>
      <c r="D1252" s="1" t="s">
        <v>512</v>
      </c>
      <c r="H1252" s="1" t="str">
        <f t="shared" ref="H1252:H1315" si="80">IF(AND(LEN(I1252)&gt;0,LEN(J1252)&gt;0),J1252-I1252,"")</f>
        <v/>
      </c>
      <c r="I1252" s="13">
        <f t="shared" ref="I1252:I1315" si="81">IF(B1252="","",IF(ISNUMBER(B1252),B1252,DATE(VALUE(RIGHT(TRIM(B1252),4)),VALUE(MID(TRIM(B1252),4,2)),VALUE(LEFT(TRIM(B1252),2)))))</f>
        <v>45770</v>
      </c>
      <c r="J1252" s="13" t="str">
        <f t="shared" ref="J1252:J1315" si="82">IF(E1252="","",IF(ISNUMBER(E1252),E1252,DATE(VALUE(RIGHT(TRIM(E1252),4)),VALUE(MID(TRIM(E1252),4,2)),VALUE(LEFT(TRIM(E1252),2)))))</f>
        <v/>
      </c>
      <c r="K1252" s="13" t="str">
        <f t="shared" ref="K1252:K1315" si="83">IF(F1252="","",IF(ISNUMBER(F1252),F1252,DATE(VALUE(RIGHT(TRIM(F1252),4)),VALUE(MID(TRIM(F1252),4,2)),VALUE(LEFT(TRIM(F1252),2)))))</f>
        <v/>
      </c>
    </row>
    <row r="1253" spans="1:11" x14ac:dyDescent="0.3">
      <c r="A1253" s="1" t="s">
        <v>622</v>
      </c>
      <c r="B1253" s="9" t="s">
        <v>456</v>
      </c>
      <c r="C1253" s="2">
        <v>5.9804000000000004</v>
      </c>
      <c r="D1253" s="1" t="s">
        <v>512</v>
      </c>
      <c r="H1253" s="1" t="str">
        <f t="shared" si="80"/>
        <v/>
      </c>
      <c r="I1253" s="13">
        <f t="shared" si="81"/>
        <v>45775</v>
      </c>
      <c r="J1253" s="13" t="str">
        <f t="shared" si="82"/>
        <v/>
      </c>
      <c r="K1253" s="13" t="str">
        <f t="shared" si="83"/>
        <v/>
      </c>
    </row>
    <row r="1254" spans="1:11" x14ac:dyDescent="0.3">
      <c r="A1254" s="1" t="s">
        <v>622</v>
      </c>
      <c r="B1254" s="9" t="s">
        <v>456</v>
      </c>
      <c r="C1254" s="2">
        <v>3.9043999999999999</v>
      </c>
      <c r="D1254" s="1" t="s">
        <v>512</v>
      </c>
      <c r="H1254" s="1" t="str">
        <f t="shared" si="80"/>
        <v/>
      </c>
      <c r="I1254" s="13">
        <f t="shared" si="81"/>
        <v>45775</v>
      </c>
      <c r="J1254" s="13" t="str">
        <f t="shared" si="82"/>
        <v/>
      </c>
      <c r="K1254" s="13" t="str">
        <f t="shared" si="83"/>
        <v/>
      </c>
    </row>
    <row r="1255" spans="1:11" x14ac:dyDescent="0.3">
      <c r="A1255" s="1" t="s">
        <v>622</v>
      </c>
      <c r="B1255" s="9" t="s">
        <v>349</v>
      </c>
      <c r="C1255" s="2">
        <v>4</v>
      </c>
      <c r="D1255" s="1" t="s">
        <v>512</v>
      </c>
      <c r="H1255" s="1" t="str">
        <f t="shared" si="80"/>
        <v/>
      </c>
      <c r="I1255" s="13">
        <f t="shared" si="81"/>
        <v>45777</v>
      </c>
      <c r="J1255" s="13" t="str">
        <f t="shared" si="82"/>
        <v/>
      </c>
      <c r="K1255" s="13" t="str">
        <f t="shared" si="83"/>
        <v/>
      </c>
    </row>
    <row r="1256" spans="1:11" x14ac:dyDescent="0.3">
      <c r="A1256" s="1" t="s">
        <v>622</v>
      </c>
      <c r="B1256" s="9" t="s">
        <v>186</v>
      </c>
      <c r="C1256" s="2">
        <v>12.92</v>
      </c>
      <c r="D1256" s="1" t="s">
        <v>61</v>
      </c>
      <c r="E1256" s="9" t="s">
        <v>41</v>
      </c>
      <c r="H1256" s="1">
        <f t="shared" si="80"/>
        <v>85</v>
      </c>
      <c r="I1256" s="13">
        <f t="shared" si="81"/>
        <v>45796</v>
      </c>
      <c r="J1256" s="13">
        <f t="shared" si="82"/>
        <v>45881</v>
      </c>
      <c r="K1256" s="13" t="str">
        <f t="shared" si="83"/>
        <v/>
      </c>
    </row>
    <row r="1257" spans="1:11" x14ac:dyDescent="0.3">
      <c r="A1257" s="1" t="s">
        <v>622</v>
      </c>
      <c r="B1257" s="9" t="s">
        <v>352</v>
      </c>
      <c r="C1257" s="2">
        <v>97.7971</v>
      </c>
      <c r="D1257" s="1" t="s">
        <v>512</v>
      </c>
      <c r="H1257" s="1" t="str">
        <f t="shared" si="80"/>
        <v/>
      </c>
      <c r="I1257" s="13">
        <f t="shared" si="81"/>
        <v>45798</v>
      </c>
      <c r="J1257" s="13" t="str">
        <f t="shared" si="82"/>
        <v/>
      </c>
      <c r="K1257" s="13" t="str">
        <f t="shared" si="83"/>
        <v/>
      </c>
    </row>
    <row r="1258" spans="1:11" x14ac:dyDescent="0.3">
      <c r="A1258" s="1" t="s">
        <v>622</v>
      </c>
      <c r="B1258" s="9" t="s">
        <v>352</v>
      </c>
      <c r="C1258" s="2">
        <v>2.3206000000000002</v>
      </c>
      <c r="D1258" s="1" t="s">
        <v>61</v>
      </c>
      <c r="E1258" s="9" t="s">
        <v>41</v>
      </c>
      <c r="H1258" s="1">
        <f t="shared" si="80"/>
        <v>83</v>
      </c>
      <c r="I1258" s="13">
        <f t="shared" si="81"/>
        <v>45798</v>
      </c>
      <c r="J1258" s="13">
        <f t="shared" si="82"/>
        <v>45881</v>
      </c>
      <c r="K1258" s="13" t="str">
        <f t="shared" si="83"/>
        <v/>
      </c>
    </row>
    <row r="1259" spans="1:11" x14ac:dyDescent="0.3">
      <c r="A1259" s="1" t="s">
        <v>622</v>
      </c>
      <c r="B1259" s="9" t="s">
        <v>272</v>
      </c>
      <c r="C1259" s="2">
        <v>56.26</v>
      </c>
      <c r="D1259" s="1" t="s">
        <v>512</v>
      </c>
      <c r="H1259" s="1" t="str">
        <f t="shared" si="80"/>
        <v/>
      </c>
      <c r="I1259" s="13">
        <f t="shared" si="81"/>
        <v>45803</v>
      </c>
      <c r="J1259" s="13" t="str">
        <f t="shared" si="82"/>
        <v/>
      </c>
      <c r="K1259" s="13" t="str">
        <f t="shared" si="83"/>
        <v/>
      </c>
    </row>
    <row r="1260" spans="1:11" x14ac:dyDescent="0.3">
      <c r="A1260" s="1" t="s">
        <v>622</v>
      </c>
      <c r="B1260" s="9" t="s">
        <v>272</v>
      </c>
      <c r="C1260" s="2">
        <v>2.91</v>
      </c>
      <c r="D1260" s="1" t="s">
        <v>61</v>
      </c>
      <c r="E1260" s="9" t="s">
        <v>41</v>
      </c>
      <c r="H1260" s="1">
        <f t="shared" si="80"/>
        <v>78</v>
      </c>
      <c r="I1260" s="13">
        <f t="shared" si="81"/>
        <v>45803</v>
      </c>
      <c r="J1260" s="13">
        <f t="shared" si="82"/>
        <v>45881</v>
      </c>
      <c r="K1260" s="13" t="str">
        <f t="shared" si="83"/>
        <v/>
      </c>
    </row>
    <row r="1261" spans="1:11" x14ac:dyDescent="0.3">
      <c r="A1261" s="1" t="s">
        <v>622</v>
      </c>
      <c r="B1261" s="9" t="s">
        <v>191</v>
      </c>
      <c r="C1261" s="2">
        <v>43.3</v>
      </c>
      <c r="D1261" s="1" t="s">
        <v>512</v>
      </c>
      <c r="H1261" s="1" t="str">
        <f t="shared" si="80"/>
        <v/>
      </c>
      <c r="I1261" s="13">
        <f t="shared" si="81"/>
        <v>45804</v>
      </c>
      <c r="J1261" s="13" t="str">
        <f t="shared" si="82"/>
        <v/>
      </c>
      <c r="K1261" s="13" t="str">
        <f t="shared" si="83"/>
        <v/>
      </c>
    </row>
    <row r="1262" spans="1:11" x14ac:dyDescent="0.3">
      <c r="A1262" s="1" t="s">
        <v>622</v>
      </c>
      <c r="B1262" s="9" t="s">
        <v>240</v>
      </c>
      <c r="C1262" s="2">
        <v>26.19</v>
      </c>
      <c r="D1262" s="1" t="s">
        <v>512</v>
      </c>
      <c r="H1262" s="1" t="str">
        <f t="shared" si="80"/>
        <v/>
      </c>
      <c r="I1262" s="13">
        <f t="shared" si="81"/>
        <v>45812</v>
      </c>
      <c r="J1262" s="13" t="str">
        <f t="shared" si="82"/>
        <v/>
      </c>
      <c r="K1262" s="13" t="str">
        <f t="shared" si="83"/>
        <v/>
      </c>
    </row>
    <row r="1263" spans="1:11" x14ac:dyDescent="0.3">
      <c r="A1263" s="1" t="s">
        <v>622</v>
      </c>
      <c r="B1263" s="9" t="s">
        <v>351</v>
      </c>
      <c r="C1263" s="2">
        <v>4.7</v>
      </c>
      <c r="D1263" s="1" t="s">
        <v>512</v>
      </c>
      <c r="H1263" s="1" t="str">
        <f t="shared" si="80"/>
        <v/>
      </c>
      <c r="I1263" s="13">
        <f t="shared" si="81"/>
        <v>45825</v>
      </c>
      <c r="J1263" s="13" t="str">
        <f t="shared" si="82"/>
        <v/>
      </c>
      <c r="K1263" s="13" t="str">
        <f t="shared" si="83"/>
        <v/>
      </c>
    </row>
    <row r="1264" spans="1:11" x14ac:dyDescent="0.3">
      <c r="A1264" s="1" t="s">
        <v>622</v>
      </c>
      <c r="B1264" s="9" t="s">
        <v>290</v>
      </c>
      <c r="C1264" s="2">
        <v>3.0131000000000001</v>
      </c>
      <c r="D1264" s="1" t="s">
        <v>512</v>
      </c>
      <c r="H1264" s="1" t="str">
        <f t="shared" si="80"/>
        <v/>
      </c>
      <c r="I1264" s="13">
        <f t="shared" si="81"/>
        <v>45826</v>
      </c>
      <c r="J1264" s="13" t="str">
        <f t="shared" si="82"/>
        <v/>
      </c>
      <c r="K1264" s="13" t="str">
        <f t="shared" si="83"/>
        <v/>
      </c>
    </row>
    <row r="1265" spans="1:11" x14ac:dyDescent="0.3">
      <c r="A1265" s="1" t="s">
        <v>622</v>
      </c>
      <c r="B1265" s="9" t="s">
        <v>316</v>
      </c>
      <c r="C1265" s="2">
        <v>1.1599999999999999</v>
      </c>
      <c r="D1265" s="1" t="s">
        <v>512</v>
      </c>
      <c r="H1265" s="1" t="str">
        <f t="shared" si="80"/>
        <v/>
      </c>
      <c r="I1265" s="13">
        <f t="shared" si="81"/>
        <v>45831</v>
      </c>
      <c r="J1265" s="13" t="str">
        <f t="shared" si="82"/>
        <v/>
      </c>
      <c r="K1265" s="13" t="str">
        <f t="shared" si="83"/>
        <v/>
      </c>
    </row>
    <row r="1266" spans="1:11" x14ac:dyDescent="0.3">
      <c r="A1266" s="1" t="s">
        <v>622</v>
      </c>
      <c r="B1266" s="9" t="s">
        <v>316</v>
      </c>
      <c r="C1266" s="2">
        <v>41.39</v>
      </c>
      <c r="D1266" s="1" t="s">
        <v>512</v>
      </c>
      <c r="H1266" s="1" t="str">
        <f t="shared" si="80"/>
        <v/>
      </c>
      <c r="I1266" s="13">
        <f t="shared" si="81"/>
        <v>45831</v>
      </c>
      <c r="J1266" s="13" t="str">
        <f t="shared" si="82"/>
        <v/>
      </c>
      <c r="K1266" s="13" t="str">
        <f t="shared" si="83"/>
        <v/>
      </c>
    </row>
    <row r="1267" spans="1:11" x14ac:dyDescent="0.3">
      <c r="A1267" s="1" t="s">
        <v>622</v>
      </c>
      <c r="B1267" s="9" t="s">
        <v>316</v>
      </c>
      <c r="C1267" s="2">
        <v>1.71</v>
      </c>
      <c r="D1267" s="1" t="s">
        <v>512</v>
      </c>
      <c r="H1267" s="1" t="str">
        <f t="shared" si="80"/>
        <v/>
      </c>
      <c r="I1267" s="13">
        <f t="shared" si="81"/>
        <v>45831</v>
      </c>
      <c r="J1267" s="13" t="str">
        <f t="shared" si="82"/>
        <v/>
      </c>
      <c r="K1267" s="13" t="str">
        <f t="shared" si="83"/>
        <v/>
      </c>
    </row>
    <row r="1268" spans="1:11" x14ac:dyDescent="0.3">
      <c r="A1268" s="1" t="s">
        <v>622</v>
      </c>
      <c r="B1268" s="9" t="s">
        <v>200</v>
      </c>
      <c r="C1268" s="2">
        <v>52.818100000000001</v>
      </c>
      <c r="D1268" s="1" t="s">
        <v>512</v>
      </c>
      <c r="H1268" s="1" t="str">
        <f t="shared" si="80"/>
        <v/>
      </c>
      <c r="I1268" s="13">
        <f t="shared" si="81"/>
        <v>45832</v>
      </c>
      <c r="J1268" s="13" t="str">
        <f t="shared" si="82"/>
        <v/>
      </c>
      <c r="K1268" s="13" t="str">
        <f t="shared" si="83"/>
        <v/>
      </c>
    </row>
    <row r="1269" spans="1:11" x14ac:dyDescent="0.3">
      <c r="A1269" s="1" t="s">
        <v>622</v>
      </c>
      <c r="B1269" s="9" t="s">
        <v>289</v>
      </c>
      <c r="C1269" s="2">
        <v>4</v>
      </c>
      <c r="D1269" s="1" t="s">
        <v>512</v>
      </c>
      <c r="H1269" s="1" t="str">
        <f t="shared" si="80"/>
        <v/>
      </c>
      <c r="I1269" s="13">
        <f t="shared" si="81"/>
        <v>45838</v>
      </c>
      <c r="J1269" s="13" t="str">
        <f t="shared" si="82"/>
        <v/>
      </c>
      <c r="K1269" s="13" t="str">
        <f t="shared" si="83"/>
        <v/>
      </c>
    </row>
    <row r="1270" spans="1:11" x14ac:dyDescent="0.3">
      <c r="A1270" s="1" t="s">
        <v>622</v>
      </c>
      <c r="B1270" s="9" t="s">
        <v>289</v>
      </c>
      <c r="C1270" s="2">
        <v>4.6619999999999999</v>
      </c>
      <c r="D1270" s="1" t="s">
        <v>512</v>
      </c>
      <c r="H1270" s="1" t="str">
        <f t="shared" si="80"/>
        <v/>
      </c>
      <c r="I1270" s="13">
        <f t="shared" si="81"/>
        <v>45838</v>
      </c>
      <c r="J1270" s="13" t="str">
        <f t="shared" si="82"/>
        <v/>
      </c>
      <c r="K1270" s="13" t="str">
        <f t="shared" si="83"/>
        <v/>
      </c>
    </row>
    <row r="1271" spans="1:11" x14ac:dyDescent="0.3">
      <c r="A1271" s="1" t="s">
        <v>622</v>
      </c>
      <c r="B1271" s="9" t="s">
        <v>289</v>
      </c>
      <c r="C1271" s="2">
        <v>1.79</v>
      </c>
      <c r="D1271" s="1" t="s">
        <v>512</v>
      </c>
      <c r="H1271" s="1" t="str">
        <f t="shared" si="80"/>
        <v/>
      </c>
      <c r="I1271" s="13">
        <f t="shared" si="81"/>
        <v>45838</v>
      </c>
      <c r="J1271" s="13" t="str">
        <f t="shared" si="82"/>
        <v/>
      </c>
      <c r="K1271" s="13" t="str">
        <f t="shared" si="83"/>
        <v/>
      </c>
    </row>
    <row r="1272" spans="1:11" x14ac:dyDescent="0.3">
      <c r="A1272" s="1" t="s">
        <v>622</v>
      </c>
      <c r="B1272" s="9" t="s">
        <v>289</v>
      </c>
      <c r="C1272" s="2">
        <v>2.8965999999999998</v>
      </c>
      <c r="D1272" s="1" t="s">
        <v>512</v>
      </c>
      <c r="H1272" s="1" t="str">
        <f t="shared" si="80"/>
        <v/>
      </c>
      <c r="I1272" s="13">
        <f t="shared" si="81"/>
        <v>45838</v>
      </c>
      <c r="J1272" s="13" t="str">
        <f t="shared" si="82"/>
        <v/>
      </c>
      <c r="K1272" s="13" t="str">
        <f t="shared" si="83"/>
        <v/>
      </c>
    </row>
    <row r="1273" spans="1:11" x14ac:dyDescent="0.3">
      <c r="A1273" s="1" t="s">
        <v>622</v>
      </c>
      <c r="B1273" s="9" t="s">
        <v>289</v>
      </c>
      <c r="C1273" s="2">
        <v>1</v>
      </c>
      <c r="D1273" s="1" t="s">
        <v>512</v>
      </c>
      <c r="H1273" s="1" t="str">
        <f t="shared" si="80"/>
        <v/>
      </c>
      <c r="I1273" s="13">
        <f t="shared" si="81"/>
        <v>45838</v>
      </c>
      <c r="J1273" s="13" t="str">
        <f t="shared" si="82"/>
        <v/>
      </c>
      <c r="K1273" s="13" t="str">
        <f t="shared" si="83"/>
        <v/>
      </c>
    </row>
    <row r="1274" spans="1:11" x14ac:dyDescent="0.3">
      <c r="A1274" s="1" t="s">
        <v>622</v>
      </c>
      <c r="B1274" s="9" t="s">
        <v>218</v>
      </c>
      <c r="C1274" s="2">
        <v>52.932000000000002</v>
      </c>
      <c r="D1274" s="1" t="s">
        <v>512</v>
      </c>
      <c r="H1274" s="1" t="str">
        <f t="shared" si="80"/>
        <v/>
      </c>
      <c r="I1274" s="13">
        <f t="shared" si="81"/>
        <v>45840</v>
      </c>
      <c r="J1274" s="13" t="str">
        <f t="shared" si="82"/>
        <v/>
      </c>
      <c r="K1274" s="13" t="str">
        <f t="shared" si="83"/>
        <v/>
      </c>
    </row>
    <row r="1275" spans="1:11" x14ac:dyDescent="0.3">
      <c r="A1275" s="1" t="s">
        <v>622</v>
      </c>
      <c r="B1275" s="9" t="s">
        <v>218</v>
      </c>
      <c r="C1275" s="2">
        <v>17.820799999999998</v>
      </c>
      <c r="D1275" s="1" t="s">
        <v>512</v>
      </c>
      <c r="H1275" s="1" t="str">
        <f t="shared" si="80"/>
        <v/>
      </c>
      <c r="I1275" s="13">
        <f t="shared" si="81"/>
        <v>45840</v>
      </c>
      <c r="J1275" s="13" t="str">
        <f t="shared" si="82"/>
        <v/>
      </c>
      <c r="K1275" s="13" t="str">
        <f t="shared" si="83"/>
        <v/>
      </c>
    </row>
    <row r="1276" spans="1:11" x14ac:dyDescent="0.3">
      <c r="A1276" s="1" t="s">
        <v>622</v>
      </c>
      <c r="B1276" s="9" t="s">
        <v>268</v>
      </c>
      <c r="C1276" s="2">
        <v>2.21</v>
      </c>
      <c r="D1276" s="1" t="s">
        <v>512</v>
      </c>
      <c r="H1276" s="1" t="str">
        <f t="shared" si="80"/>
        <v/>
      </c>
      <c r="I1276" s="13">
        <f t="shared" si="81"/>
        <v>45845</v>
      </c>
      <c r="J1276" s="13" t="str">
        <f t="shared" si="82"/>
        <v/>
      </c>
      <c r="K1276" s="13" t="str">
        <f t="shared" si="83"/>
        <v/>
      </c>
    </row>
    <row r="1277" spans="1:11" x14ac:dyDescent="0.3">
      <c r="A1277" s="1" t="s">
        <v>622</v>
      </c>
      <c r="B1277" s="9" t="s">
        <v>556</v>
      </c>
      <c r="C1277" s="2">
        <v>38.819000000000003</v>
      </c>
      <c r="D1277" s="1" t="s">
        <v>512</v>
      </c>
      <c r="H1277" s="1" t="str">
        <f t="shared" si="80"/>
        <v/>
      </c>
      <c r="I1277" s="13">
        <f t="shared" si="81"/>
        <v>45853</v>
      </c>
      <c r="J1277" s="13" t="str">
        <f t="shared" si="82"/>
        <v/>
      </c>
      <c r="K1277" s="13" t="str">
        <f t="shared" si="83"/>
        <v/>
      </c>
    </row>
    <row r="1278" spans="1:11" x14ac:dyDescent="0.3">
      <c r="A1278" s="1" t="s">
        <v>622</v>
      </c>
      <c r="B1278" s="9" t="s">
        <v>271</v>
      </c>
      <c r="C1278" s="2">
        <v>7.23</v>
      </c>
      <c r="D1278" s="1" t="s">
        <v>512</v>
      </c>
      <c r="H1278" s="1" t="str">
        <f t="shared" si="80"/>
        <v/>
      </c>
      <c r="I1278" s="13">
        <f t="shared" si="81"/>
        <v>45852</v>
      </c>
      <c r="J1278" s="13" t="str">
        <f t="shared" si="82"/>
        <v/>
      </c>
      <c r="K1278" s="13" t="str">
        <f t="shared" si="83"/>
        <v/>
      </c>
    </row>
    <row r="1279" spans="1:11" x14ac:dyDescent="0.3">
      <c r="A1279" s="1" t="s">
        <v>622</v>
      </c>
      <c r="B1279" s="9" t="s">
        <v>211</v>
      </c>
      <c r="C1279" s="2">
        <v>11.995100000000001</v>
      </c>
      <c r="D1279" s="1" t="s">
        <v>512</v>
      </c>
      <c r="H1279" s="1" t="str">
        <f t="shared" si="80"/>
        <v/>
      </c>
      <c r="I1279" s="13">
        <f t="shared" si="81"/>
        <v>45854</v>
      </c>
      <c r="J1279" s="13" t="str">
        <f t="shared" si="82"/>
        <v/>
      </c>
      <c r="K1279" s="13" t="str">
        <f t="shared" si="83"/>
        <v/>
      </c>
    </row>
    <row r="1280" spans="1:11" x14ac:dyDescent="0.3">
      <c r="A1280" s="1" t="s">
        <v>622</v>
      </c>
      <c r="B1280" s="9" t="s">
        <v>211</v>
      </c>
      <c r="C1280" s="2">
        <v>2.13</v>
      </c>
      <c r="D1280" s="1" t="s">
        <v>512</v>
      </c>
      <c r="H1280" s="1" t="str">
        <f t="shared" si="80"/>
        <v/>
      </c>
      <c r="I1280" s="13">
        <f t="shared" si="81"/>
        <v>45854</v>
      </c>
      <c r="J1280" s="13" t="str">
        <f t="shared" si="82"/>
        <v/>
      </c>
      <c r="K1280" s="13" t="str">
        <f t="shared" si="83"/>
        <v/>
      </c>
    </row>
    <row r="1281" spans="1:11" x14ac:dyDescent="0.3">
      <c r="A1281" s="1" t="s">
        <v>622</v>
      </c>
      <c r="B1281" s="9" t="s">
        <v>242</v>
      </c>
      <c r="C1281" s="2">
        <v>20.7</v>
      </c>
      <c r="D1281" s="1" t="s">
        <v>512</v>
      </c>
      <c r="H1281" s="1" t="str">
        <f t="shared" si="80"/>
        <v/>
      </c>
      <c r="I1281" s="13">
        <f t="shared" si="81"/>
        <v>45859</v>
      </c>
      <c r="J1281" s="13" t="str">
        <f t="shared" si="82"/>
        <v/>
      </c>
      <c r="K1281" s="13" t="str">
        <f t="shared" si="83"/>
        <v/>
      </c>
    </row>
    <row r="1282" spans="1:11" x14ac:dyDescent="0.3">
      <c r="A1282" s="1" t="s">
        <v>622</v>
      </c>
      <c r="B1282" s="9" t="s">
        <v>242</v>
      </c>
      <c r="C1282" s="2">
        <v>106.97929999999999</v>
      </c>
      <c r="D1282" s="1" t="s">
        <v>512</v>
      </c>
      <c r="H1282" s="1" t="str">
        <f t="shared" si="80"/>
        <v/>
      </c>
      <c r="I1282" s="13">
        <f t="shared" si="81"/>
        <v>45859</v>
      </c>
      <c r="J1282" s="13" t="str">
        <f t="shared" si="82"/>
        <v/>
      </c>
      <c r="K1282" s="13" t="str">
        <f t="shared" si="83"/>
        <v/>
      </c>
    </row>
    <row r="1283" spans="1:11" x14ac:dyDescent="0.3">
      <c r="A1283" s="1" t="s">
        <v>622</v>
      </c>
      <c r="B1283" s="9" t="s">
        <v>216</v>
      </c>
      <c r="C1283" s="2">
        <v>1.2</v>
      </c>
      <c r="D1283" s="1" t="s">
        <v>512</v>
      </c>
      <c r="H1283" s="1" t="str">
        <f t="shared" si="80"/>
        <v/>
      </c>
      <c r="I1283" s="13">
        <f t="shared" si="81"/>
        <v>45866</v>
      </c>
      <c r="J1283" s="13" t="str">
        <f t="shared" si="82"/>
        <v/>
      </c>
      <c r="K1283" s="13" t="str">
        <f t="shared" si="83"/>
        <v/>
      </c>
    </row>
    <row r="1284" spans="1:11" x14ac:dyDescent="0.3">
      <c r="A1284" s="1" t="s">
        <v>622</v>
      </c>
      <c r="B1284" s="9" t="s">
        <v>219</v>
      </c>
      <c r="C1284" s="2">
        <v>38.725000000000001</v>
      </c>
      <c r="D1284" s="1" t="s">
        <v>512</v>
      </c>
      <c r="H1284" s="1" t="str">
        <f t="shared" si="80"/>
        <v/>
      </c>
      <c r="I1284" s="13">
        <f t="shared" si="81"/>
        <v>45873</v>
      </c>
      <c r="J1284" s="13" t="str">
        <f t="shared" si="82"/>
        <v/>
      </c>
      <c r="K1284" s="13" t="str">
        <f t="shared" si="83"/>
        <v/>
      </c>
    </row>
    <row r="1285" spans="1:11" x14ac:dyDescent="0.3">
      <c r="A1285" s="1" t="s">
        <v>622</v>
      </c>
      <c r="B1285" s="9" t="s">
        <v>219</v>
      </c>
      <c r="C1285" s="2">
        <v>38.725000000000001</v>
      </c>
      <c r="D1285" s="1" t="s">
        <v>512</v>
      </c>
      <c r="H1285" s="1" t="str">
        <f t="shared" si="80"/>
        <v/>
      </c>
      <c r="I1285" s="13">
        <f t="shared" si="81"/>
        <v>45873</v>
      </c>
      <c r="J1285" s="13" t="str">
        <f t="shared" si="82"/>
        <v/>
      </c>
      <c r="K1285" s="13" t="str">
        <f t="shared" si="83"/>
        <v/>
      </c>
    </row>
    <row r="1286" spans="1:11" x14ac:dyDescent="0.3">
      <c r="A1286" s="1" t="s">
        <v>622</v>
      </c>
      <c r="B1286" s="9" t="s">
        <v>219</v>
      </c>
      <c r="C1286" s="2">
        <v>80.313699999999997</v>
      </c>
      <c r="D1286" s="1" t="s">
        <v>512</v>
      </c>
      <c r="H1286" s="1" t="str">
        <f t="shared" si="80"/>
        <v/>
      </c>
      <c r="I1286" s="13">
        <f t="shared" si="81"/>
        <v>45873</v>
      </c>
      <c r="J1286" s="13" t="str">
        <f t="shared" si="82"/>
        <v/>
      </c>
      <c r="K1286" s="13" t="str">
        <f t="shared" si="83"/>
        <v/>
      </c>
    </row>
    <row r="1287" spans="1:11" x14ac:dyDescent="0.3">
      <c r="A1287" s="1" t="s">
        <v>622</v>
      </c>
      <c r="B1287" s="9" t="s">
        <v>270</v>
      </c>
      <c r="C1287" s="2">
        <v>1.04</v>
      </c>
      <c r="D1287" s="1" t="s">
        <v>512</v>
      </c>
      <c r="H1287" s="1" t="str">
        <f t="shared" si="80"/>
        <v/>
      </c>
      <c r="I1287" s="13">
        <f t="shared" si="81"/>
        <v>45861</v>
      </c>
      <c r="J1287" s="13" t="str">
        <f t="shared" si="82"/>
        <v/>
      </c>
      <c r="K1287" s="13" t="str">
        <f t="shared" si="83"/>
        <v/>
      </c>
    </row>
    <row r="1288" spans="1:11" x14ac:dyDescent="0.3">
      <c r="A1288" s="1" t="s">
        <v>622</v>
      </c>
      <c r="B1288" s="9" t="s">
        <v>312</v>
      </c>
      <c r="C1288" s="2">
        <v>2.2999999999999998</v>
      </c>
      <c r="D1288" s="1" t="s">
        <v>512</v>
      </c>
      <c r="H1288" s="1" t="str">
        <f t="shared" si="80"/>
        <v/>
      </c>
      <c r="I1288" s="13">
        <f t="shared" si="81"/>
        <v>45860</v>
      </c>
      <c r="J1288" s="13" t="str">
        <f t="shared" si="82"/>
        <v/>
      </c>
      <c r="K1288" s="13" t="str">
        <f t="shared" si="83"/>
        <v/>
      </c>
    </row>
    <row r="1289" spans="1:11" x14ac:dyDescent="0.3">
      <c r="A1289" s="1" t="s">
        <v>622</v>
      </c>
      <c r="B1289" s="9" t="s">
        <v>45</v>
      </c>
      <c r="C1289" s="2">
        <v>1.71</v>
      </c>
      <c r="D1289" s="1" t="s">
        <v>512</v>
      </c>
      <c r="H1289" s="1" t="str">
        <f t="shared" si="80"/>
        <v/>
      </c>
      <c r="I1289" s="13">
        <f t="shared" si="81"/>
        <v>45875</v>
      </c>
      <c r="J1289" s="13" t="str">
        <f t="shared" si="82"/>
        <v/>
      </c>
      <c r="K1289" s="13" t="str">
        <f t="shared" si="83"/>
        <v/>
      </c>
    </row>
    <row r="1290" spans="1:11" x14ac:dyDescent="0.3">
      <c r="A1290" s="1" t="s">
        <v>622</v>
      </c>
      <c r="B1290" s="9" t="s">
        <v>289</v>
      </c>
      <c r="C1290" s="2">
        <v>3.2780999999999998</v>
      </c>
      <c r="D1290" s="1" t="s">
        <v>512</v>
      </c>
      <c r="H1290" s="1" t="str">
        <f t="shared" si="80"/>
        <v/>
      </c>
      <c r="I1290" s="13">
        <f t="shared" si="81"/>
        <v>45838</v>
      </c>
      <c r="J1290" s="13" t="str">
        <f t="shared" si="82"/>
        <v/>
      </c>
      <c r="K1290" s="13" t="str">
        <f t="shared" si="83"/>
        <v/>
      </c>
    </row>
    <row r="1291" spans="1:11" x14ac:dyDescent="0.3">
      <c r="H1291" s="1" t="str">
        <f t="shared" si="80"/>
        <v/>
      </c>
      <c r="I1291" s="13" t="str">
        <f t="shared" si="81"/>
        <v/>
      </c>
      <c r="J1291" s="13" t="str">
        <f t="shared" si="82"/>
        <v/>
      </c>
      <c r="K1291" s="13" t="str">
        <f t="shared" si="83"/>
        <v/>
      </c>
    </row>
    <row r="1292" spans="1:11" x14ac:dyDescent="0.3">
      <c r="H1292" s="1" t="str">
        <f t="shared" si="80"/>
        <v/>
      </c>
      <c r="I1292" s="13" t="str">
        <f t="shared" si="81"/>
        <v/>
      </c>
      <c r="J1292" s="13" t="str">
        <f t="shared" si="82"/>
        <v/>
      </c>
      <c r="K1292" s="13" t="str">
        <f t="shared" si="83"/>
        <v/>
      </c>
    </row>
    <row r="1293" spans="1:11" x14ac:dyDescent="0.3">
      <c r="H1293" s="1" t="str">
        <f t="shared" si="80"/>
        <v/>
      </c>
      <c r="I1293" s="13" t="str">
        <f t="shared" si="81"/>
        <v/>
      </c>
      <c r="J1293" s="13" t="str">
        <f t="shared" si="82"/>
        <v/>
      </c>
      <c r="K1293" s="13" t="str">
        <f t="shared" si="83"/>
        <v/>
      </c>
    </row>
    <row r="1294" spans="1:11" x14ac:dyDescent="0.3">
      <c r="H1294" s="1" t="str">
        <f t="shared" si="80"/>
        <v/>
      </c>
      <c r="I1294" s="13" t="str">
        <f t="shared" si="81"/>
        <v/>
      </c>
      <c r="J1294" s="13" t="str">
        <f t="shared" si="82"/>
        <v/>
      </c>
      <c r="K1294" s="13" t="str">
        <f t="shared" si="83"/>
        <v/>
      </c>
    </row>
    <row r="1295" spans="1:11" x14ac:dyDescent="0.3">
      <c r="H1295" s="1" t="str">
        <f t="shared" si="80"/>
        <v/>
      </c>
      <c r="I1295" s="13" t="str">
        <f t="shared" si="81"/>
        <v/>
      </c>
      <c r="J1295" s="13" t="str">
        <f t="shared" si="82"/>
        <v/>
      </c>
      <c r="K1295" s="13" t="str">
        <f t="shared" si="83"/>
        <v/>
      </c>
    </row>
    <row r="1296" spans="1:11" x14ac:dyDescent="0.3">
      <c r="H1296" s="1" t="str">
        <f t="shared" si="80"/>
        <v/>
      </c>
      <c r="I1296" s="13" t="str">
        <f t="shared" si="81"/>
        <v/>
      </c>
      <c r="J1296" s="13" t="str">
        <f t="shared" si="82"/>
        <v/>
      </c>
      <c r="K1296" s="13" t="str">
        <f t="shared" si="83"/>
        <v/>
      </c>
    </row>
    <row r="1297" spans="8:11" x14ac:dyDescent="0.3">
      <c r="H1297" s="1" t="str">
        <f t="shared" si="80"/>
        <v/>
      </c>
      <c r="I1297" s="13" t="str">
        <f t="shared" si="81"/>
        <v/>
      </c>
      <c r="J1297" s="13" t="str">
        <f t="shared" si="82"/>
        <v/>
      </c>
      <c r="K1297" s="13" t="str">
        <f t="shared" si="83"/>
        <v/>
      </c>
    </row>
    <row r="1298" spans="8:11" x14ac:dyDescent="0.3">
      <c r="H1298" s="1" t="str">
        <f t="shared" si="80"/>
        <v/>
      </c>
      <c r="I1298" s="13" t="str">
        <f t="shared" si="81"/>
        <v/>
      </c>
      <c r="J1298" s="13" t="str">
        <f t="shared" si="82"/>
        <v/>
      </c>
      <c r="K1298" s="13" t="str">
        <f t="shared" si="83"/>
        <v/>
      </c>
    </row>
    <row r="1299" spans="8:11" x14ac:dyDescent="0.3">
      <c r="H1299" s="1" t="str">
        <f t="shared" si="80"/>
        <v/>
      </c>
      <c r="I1299" s="13" t="str">
        <f t="shared" si="81"/>
        <v/>
      </c>
      <c r="J1299" s="13" t="str">
        <f t="shared" si="82"/>
        <v/>
      </c>
      <c r="K1299" s="13" t="str">
        <f t="shared" si="83"/>
        <v/>
      </c>
    </row>
    <row r="1300" spans="8:11" x14ac:dyDescent="0.3">
      <c r="H1300" s="1" t="str">
        <f t="shared" si="80"/>
        <v/>
      </c>
      <c r="I1300" s="13" t="str">
        <f t="shared" si="81"/>
        <v/>
      </c>
      <c r="J1300" s="13" t="str">
        <f t="shared" si="82"/>
        <v/>
      </c>
      <c r="K1300" s="13" t="str">
        <f t="shared" si="83"/>
        <v/>
      </c>
    </row>
    <row r="1301" spans="8:11" x14ac:dyDescent="0.3">
      <c r="H1301" s="1" t="str">
        <f t="shared" si="80"/>
        <v/>
      </c>
      <c r="I1301" s="13" t="str">
        <f t="shared" si="81"/>
        <v/>
      </c>
      <c r="J1301" s="13" t="str">
        <f t="shared" si="82"/>
        <v/>
      </c>
      <c r="K1301" s="13" t="str">
        <f t="shared" si="83"/>
        <v/>
      </c>
    </row>
    <row r="1302" spans="8:11" x14ac:dyDescent="0.3">
      <c r="H1302" s="1" t="str">
        <f t="shared" si="80"/>
        <v/>
      </c>
      <c r="I1302" s="13" t="str">
        <f t="shared" si="81"/>
        <v/>
      </c>
      <c r="J1302" s="13" t="str">
        <f t="shared" si="82"/>
        <v/>
      </c>
      <c r="K1302" s="13" t="str">
        <f t="shared" si="83"/>
        <v/>
      </c>
    </row>
    <row r="1303" spans="8:11" x14ac:dyDescent="0.3">
      <c r="H1303" s="1" t="str">
        <f t="shared" si="80"/>
        <v/>
      </c>
      <c r="I1303" s="13" t="str">
        <f t="shared" si="81"/>
        <v/>
      </c>
      <c r="J1303" s="13" t="str">
        <f t="shared" si="82"/>
        <v/>
      </c>
      <c r="K1303" s="13" t="str">
        <f t="shared" si="83"/>
        <v/>
      </c>
    </row>
    <row r="1304" spans="8:11" x14ac:dyDescent="0.3">
      <c r="H1304" s="1" t="str">
        <f t="shared" si="80"/>
        <v/>
      </c>
      <c r="I1304" s="13" t="str">
        <f t="shared" si="81"/>
        <v/>
      </c>
      <c r="J1304" s="13" t="str">
        <f t="shared" si="82"/>
        <v/>
      </c>
      <c r="K1304" s="13" t="str">
        <f t="shared" si="83"/>
        <v/>
      </c>
    </row>
    <row r="1305" spans="8:11" x14ac:dyDescent="0.3">
      <c r="H1305" s="1" t="str">
        <f t="shared" si="80"/>
        <v/>
      </c>
      <c r="I1305" s="13" t="str">
        <f t="shared" si="81"/>
        <v/>
      </c>
      <c r="J1305" s="13" t="str">
        <f t="shared" si="82"/>
        <v/>
      </c>
      <c r="K1305" s="13" t="str">
        <f t="shared" si="83"/>
        <v/>
      </c>
    </row>
    <row r="1306" spans="8:11" x14ac:dyDescent="0.3">
      <c r="H1306" s="1" t="str">
        <f t="shared" si="80"/>
        <v/>
      </c>
      <c r="I1306" s="13" t="str">
        <f t="shared" si="81"/>
        <v/>
      </c>
      <c r="J1306" s="13" t="str">
        <f t="shared" si="82"/>
        <v/>
      </c>
      <c r="K1306" s="13" t="str">
        <f t="shared" si="83"/>
        <v/>
      </c>
    </row>
    <row r="1307" spans="8:11" x14ac:dyDescent="0.3">
      <c r="H1307" s="1" t="str">
        <f t="shared" si="80"/>
        <v/>
      </c>
      <c r="I1307" s="13" t="str">
        <f t="shared" si="81"/>
        <v/>
      </c>
      <c r="J1307" s="13" t="str">
        <f t="shared" si="82"/>
        <v/>
      </c>
      <c r="K1307" s="13" t="str">
        <f t="shared" si="83"/>
        <v/>
      </c>
    </row>
    <row r="1308" spans="8:11" x14ac:dyDescent="0.3">
      <c r="H1308" s="1" t="str">
        <f t="shared" si="80"/>
        <v/>
      </c>
      <c r="I1308" s="13" t="str">
        <f t="shared" si="81"/>
        <v/>
      </c>
      <c r="J1308" s="13" t="str">
        <f t="shared" si="82"/>
        <v/>
      </c>
      <c r="K1308" s="13" t="str">
        <f t="shared" si="83"/>
        <v/>
      </c>
    </row>
    <row r="1309" spans="8:11" x14ac:dyDescent="0.3">
      <c r="H1309" s="1" t="str">
        <f t="shared" si="80"/>
        <v/>
      </c>
      <c r="I1309" s="13" t="str">
        <f t="shared" si="81"/>
        <v/>
      </c>
      <c r="J1309" s="13" t="str">
        <f t="shared" si="82"/>
        <v/>
      </c>
      <c r="K1309" s="13" t="str">
        <f t="shared" si="83"/>
        <v/>
      </c>
    </row>
    <row r="1310" spans="8:11" x14ac:dyDescent="0.3">
      <c r="H1310" s="1" t="str">
        <f t="shared" si="80"/>
        <v/>
      </c>
      <c r="I1310" s="13" t="str">
        <f t="shared" si="81"/>
        <v/>
      </c>
      <c r="J1310" s="13" t="str">
        <f t="shared" si="82"/>
        <v/>
      </c>
      <c r="K1310" s="13" t="str">
        <f t="shared" si="83"/>
        <v/>
      </c>
    </row>
    <row r="1311" spans="8:11" x14ac:dyDescent="0.3">
      <c r="H1311" s="1" t="str">
        <f t="shared" si="80"/>
        <v/>
      </c>
      <c r="I1311" s="13" t="str">
        <f t="shared" si="81"/>
        <v/>
      </c>
      <c r="J1311" s="13" t="str">
        <f t="shared" si="82"/>
        <v/>
      </c>
      <c r="K1311" s="13" t="str">
        <f t="shared" si="83"/>
        <v/>
      </c>
    </row>
    <row r="1312" spans="8:11" x14ac:dyDescent="0.3">
      <c r="H1312" s="1" t="str">
        <f t="shared" si="80"/>
        <v/>
      </c>
      <c r="I1312" s="13" t="str">
        <f t="shared" si="81"/>
        <v/>
      </c>
      <c r="J1312" s="13" t="str">
        <f t="shared" si="82"/>
        <v/>
      </c>
      <c r="K1312" s="13" t="str">
        <f t="shared" si="83"/>
        <v/>
      </c>
    </row>
    <row r="1313" spans="8:11" x14ac:dyDescent="0.3">
      <c r="H1313" s="1" t="str">
        <f t="shared" si="80"/>
        <v/>
      </c>
      <c r="I1313" s="13" t="str">
        <f t="shared" si="81"/>
        <v/>
      </c>
      <c r="J1313" s="13" t="str">
        <f t="shared" si="82"/>
        <v/>
      </c>
      <c r="K1313" s="13" t="str">
        <f t="shared" si="83"/>
        <v/>
      </c>
    </row>
    <row r="1314" spans="8:11" x14ac:dyDescent="0.3">
      <c r="H1314" s="1" t="str">
        <f t="shared" si="80"/>
        <v/>
      </c>
      <c r="I1314" s="13" t="str">
        <f t="shared" si="81"/>
        <v/>
      </c>
      <c r="J1314" s="13" t="str">
        <f t="shared" si="82"/>
        <v/>
      </c>
      <c r="K1314" s="13" t="str">
        <f t="shared" si="83"/>
        <v/>
      </c>
    </row>
    <row r="1315" spans="8:11" x14ac:dyDescent="0.3">
      <c r="H1315" s="1" t="str">
        <f t="shared" si="80"/>
        <v/>
      </c>
      <c r="I1315" s="13" t="str">
        <f t="shared" si="81"/>
        <v/>
      </c>
      <c r="J1315" s="13" t="str">
        <f t="shared" si="82"/>
        <v/>
      </c>
      <c r="K1315" s="13" t="str">
        <f t="shared" si="83"/>
        <v/>
      </c>
    </row>
    <row r="1316" spans="8:11" x14ac:dyDescent="0.3">
      <c r="H1316" s="1" t="str">
        <f t="shared" ref="H1316:H1379" si="84">IF(AND(LEN(I1316)&gt;0,LEN(J1316)&gt;0),J1316-I1316,"")</f>
        <v/>
      </c>
      <c r="I1316" s="13" t="str">
        <f t="shared" ref="I1316:I1379" si="85">IF(B1316="","",IF(ISNUMBER(B1316),B1316,DATE(VALUE(RIGHT(TRIM(B1316),4)),VALUE(MID(TRIM(B1316),4,2)),VALUE(LEFT(TRIM(B1316),2)))))</f>
        <v/>
      </c>
      <c r="J1316" s="13" t="str">
        <f t="shared" ref="J1316:J1379" si="86">IF(E1316="","",IF(ISNUMBER(E1316),E1316,DATE(VALUE(RIGHT(TRIM(E1316),4)),VALUE(MID(TRIM(E1316),4,2)),VALUE(LEFT(TRIM(E1316),2)))))</f>
        <v/>
      </c>
      <c r="K1316" s="13" t="str">
        <f t="shared" ref="K1316:K1379" si="87">IF(F1316="","",IF(ISNUMBER(F1316),F1316,DATE(VALUE(RIGHT(TRIM(F1316),4)),VALUE(MID(TRIM(F1316),4,2)),VALUE(LEFT(TRIM(F1316),2)))))</f>
        <v/>
      </c>
    </row>
    <row r="1317" spans="8:11" x14ac:dyDescent="0.3">
      <c r="H1317" s="1" t="str">
        <f t="shared" si="84"/>
        <v/>
      </c>
      <c r="I1317" s="13" t="str">
        <f t="shared" si="85"/>
        <v/>
      </c>
      <c r="J1317" s="13" t="str">
        <f t="shared" si="86"/>
        <v/>
      </c>
      <c r="K1317" s="13" t="str">
        <f t="shared" si="87"/>
        <v/>
      </c>
    </row>
    <row r="1318" spans="8:11" x14ac:dyDescent="0.3">
      <c r="H1318" s="1" t="str">
        <f t="shared" si="84"/>
        <v/>
      </c>
      <c r="I1318" s="13" t="str">
        <f t="shared" si="85"/>
        <v/>
      </c>
      <c r="J1318" s="13" t="str">
        <f t="shared" si="86"/>
        <v/>
      </c>
      <c r="K1318" s="13" t="str">
        <f t="shared" si="87"/>
        <v/>
      </c>
    </row>
    <row r="1319" spans="8:11" x14ac:dyDescent="0.3">
      <c r="H1319" s="1" t="str">
        <f t="shared" si="84"/>
        <v/>
      </c>
      <c r="I1319" s="13" t="str">
        <f t="shared" si="85"/>
        <v/>
      </c>
      <c r="J1319" s="13" t="str">
        <f t="shared" si="86"/>
        <v/>
      </c>
      <c r="K1319" s="13" t="str">
        <f t="shared" si="87"/>
        <v/>
      </c>
    </row>
    <row r="1320" spans="8:11" x14ac:dyDescent="0.3">
      <c r="H1320" s="1" t="str">
        <f t="shared" si="84"/>
        <v/>
      </c>
      <c r="I1320" s="13" t="str">
        <f t="shared" si="85"/>
        <v/>
      </c>
      <c r="J1320" s="13" t="str">
        <f t="shared" si="86"/>
        <v/>
      </c>
      <c r="K1320" s="13" t="str">
        <f t="shared" si="87"/>
        <v/>
      </c>
    </row>
    <row r="1321" spans="8:11" x14ac:dyDescent="0.3">
      <c r="H1321" s="1" t="str">
        <f t="shared" si="84"/>
        <v/>
      </c>
      <c r="I1321" s="13" t="str">
        <f t="shared" si="85"/>
        <v/>
      </c>
      <c r="J1321" s="13" t="str">
        <f t="shared" si="86"/>
        <v/>
      </c>
      <c r="K1321" s="13" t="str">
        <f t="shared" si="87"/>
        <v/>
      </c>
    </row>
    <row r="1322" spans="8:11" x14ac:dyDescent="0.3">
      <c r="H1322" s="1" t="str">
        <f t="shared" si="84"/>
        <v/>
      </c>
      <c r="I1322" s="13" t="str">
        <f t="shared" si="85"/>
        <v/>
      </c>
      <c r="J1322" s="13" t="str">
        <f t="shared" si="86"/>
        <v/>
      </c>
      <c r="K1322" s="13" t="str">
        <f t="shared" si="87"/>
        <v/>
      </c>
    </row>
    <row r="1323" spans="8:11" x14ac:dyDescent="0.3">
      <c r="H1323" s="1" t="str">
        <f t="shared" si="84"/>
        <v/>
      </c>
      <c r="I1323" s="13" t="str">
        <f t="shared" si="85"/>
        <v/>
      </c>
      <c r="J1323" s="13" t="str">
        <f t="shared" si="86"/>
        <v/>
      </c>
      <c r="K1323" s="13" t="str">
        <f t="shared" si="87"/>
        <v/>
      </c>
    </row>
    <row r="1324" spans="8:11" x14ac:dyDescent="0.3">
      <c r="H1324" s="1" t="str">
        <f t="shared" si="84"/>
        <v/>
      </c>
      <c r="I1324" s="13" t="str">
        <f t="shared" si="85"/>
        <v/>
      </c>
      <c r="J1324" s="13" t="str">
        <f t="shared" si="86"/>
        <v/>
      </c>
      <c r="K1324" s="13" t="str">
        <f t="shared" si="87"/>
        <v/>
      </c>
    </row>
    <row r="1325" spans="8:11" x14ac:dyDescent="0.3">
      <c r="H1325" s="1" t="str">
        <f t="shared" si="84"/>
        <v/>
      </c>
      <c r="I1325" s="13" t="str">
        <f t="shared" si="85"/>
        <v/>
      </c>
      <c r="J1325" s="13" t="str">
        <f t="shared" si="86"/>
        <v/>
      </c>
      <c r="K1325" s="13" t="str">
        <f t="shared" si="87"/>
        <v/>
      </c>
    </row>
    <row r="1326" spans="8:11" x14ac:dyDescent="0.3">
      <c r="H1326" s="1" t="str">
        <f t="shared" si="84"/>
        <v/>
      </c>
      <c r="I1326" s="13" t="str">
        <f t="shared" si="85"/>
        <v/>
      </c>
      <c r="J1326" s="13" t="str">
        <f t="shared" si="86"/>
        <v/>
      </c>
      <c r="K1326" s="13" t="str">
        <f t="shared" si="87"/>
        <v/>
      </c>
    </row>
    <row r="1327" spans="8:11" x14ac:dyDescent="0.3">
      <c r="H1327" s="1" t="str">
        <f t="shared" si="84"/>
        <v/>
      </c>
      <c r="I1327" s="13" t="str">
        <f t="shared" si="85"/>
        <v/>
      </c>
      <c r="J1327" s="13" t="str">
        <f t="shared" si="86"/>
        <v/>
      </c>
      <c r="K1327" s="13" t="str">
        <f t="shared" si="87"/>
        <v/>
      </c>
    </row>
    <row r="1328" spans="8:11" x14ac:dyDescent="0.3">
      <c r="H1328" s="1" t="str">
        <f t="shared" si="84"/>
        <v/>
      </c>
      <c r="I1328" s="13" t="str">
        <f t="shared" si="85"/>
        <v/>
      </c>
      <c r="J1328" s="13" t="str">
        <f t="shared" si="86"/>
        <v/>
      </c>
      <c r="K1328" s="13" t="str">
        <f t="shared" si="87"/>
        <v/>
      </c>
    </row>
    <row r="1329" spans="8:11" x14ac:dyDescent="0.3">
      <c r="H1329" s="1" t="str">
        <f t="shared" si="84"/>
        <v/>
      </c>
      <c r="I1329" s="13" t="str">
        <f t="shared" si="85"/>
        <v/>
      </c>
      <c r="J1329" s="13" t="str">
        <f t="shared" si="86"/>
        <v/>
      </c>
      <c r="K1329" s="13" t="str">
        <f t="shared" si="87"/>
        <v/>
      </c>
    </row>
    <row r="1330" spans="8:11" x14ac:dyDescent="0.3">
      <c r="H1330" s="1" t="str">
        <f t="shared" si="84"/>
        <v/>
      </c>
      <c r="I1330" s="13" t="str">
        <f t="shared" si="85"/>
        <v/>
      </c>
      <c r="J1330" s="13" t="str">
        <f t="shared" si="86"/>
        <v/>
      </c>
      <c r="K1330" s="13" t="str">
        <f t="shared" si="87"/>
        <v/>
      </c>
    </row>
    <row r="1331" spans="8:11" x14ac:dyDescent="0.3">
      <c r="H1331" s="1" t="str">
        <f t="shared" si="84"/>
        <v/>
      </c>
      <c r="I1331" s="13" t="str">
        <f t="shared" si="85"/>
        <v/>
      </c>
      <c r="J1331" s="13" t="str">
        <f t="shared" si="86"/>
        <v/>
      </c>
      <c r="K1331" s="13" t="str">
        <f t="shared" si="87"/>
        <v/>
      </c>
    </row>
    <row r="1332" spans="8:11" x14ac:dyDescent="0.3">
      <c r="H1332" s="1" t="str">
        <f t="shared" si="84"/>
        <v/>
      </c>
      <c r="I1332" s="13" t="str">
        <f t="shared" si="85"/>
        <v/>
      </c>
      <c r="J1332" s="13" t="str">
        <f t="shared" si="86"/>
        <v/>
      </c>
      <c r="K1332" s="13" t="str">
        <f t="shared" si="87"/>
        <v/>
      </c>
    </row>
    <row r="1333" spans="8:11" x14ac:dyDescent="0.3">
      <c r="H1333" s="1" t="str">
        <f t="shared" si="84"/>
        <v/>
      </c>
      <c r="I1333" s="13" t="str">
        <f t="shared" si="85"/>
        <v/>
      </c>
      <c r="J1333" s="13" t="str">
        <f t="shared" si="86"/>
        <v/>
      </c>
      <c r="K1333" s="13" t="str">
        <f t="shared" si="87"/>
        <v/>
      </c>
    </row>
    <row r="1334" spans="8:11" x14ac:dyDescent="0.3">
      <c r="H1334" s="1" t="str">
        <f t="shared" si="84"/>
        <v/>
      </c>
      <c r="I1334" s="13" t="str">
        <f t="shared" si="85"/>
        <v/>
      </c>
      <c r="J1334" s="13" t="str">
        <f t="shared" si="86"/>
        <v/>
      </c>
      <c r="K1334" s="13" t="str">
        <f t="shared" si="87"/>
        <v/>
      </c>
    </row>
    <row r="1335" spans="8:11" x14ac:dyDescent="0.3">
      <c r="H1335" s="1" t="str">
        <f t="shared" si="84"/>
        <v/>
      </c>
      <c r="I1335" s="13" t="str">
        <f t="shared" si="85"/>
        <v/>
      </c>
      <c r="J1335" s="13" t="str">
        <f t="shared" si="86"/>
        <v/>
      </c>
      <c r="K1335" s="13" t="str">
        <f t="shared" si="87"/>
        <v/>
      </c>
    </row>
    <row r="1336" spans="8:11" x14ac:dyDescent="0.3">
      <c r="H1336" s="1" t="str">
        <f t="shared" si="84"/>
        <v/>
      </c>
      <c r="I1336" s="13" t="str">
        <f t="shared" si="85"/>
        <v/>
      </c>
      <c r="J1336" s="13" t="str">
        <f t="shared" si="86"/>
        <v/>
      </c>
      <c r="K1336" s="13" t="str">
        <f t="shared" si="87"/>
        <v/>
      </c>
    </row>
    <row r="1337" spans="8:11" x14ac:dyDescent="0.3">
      <c r="H1337" s="1" t="str">
        <f t="shared" si="84"/>
        <v/>
      </c>
      <c r="I1337" s="13" t="str">
        <f t="shared" si="85"/>
        <v/>
      </c>
      <c r="J1337" s="13" t="str">
        <f t="shared" si="86"/>
        <v/>
      </c>
      <c r="K1337" s="13" t="str">
        <f t="shared" si="87"/>
        <v/>
      </c>
    </row>
    <row r="1338" spans="8:11" x14ac:dyDescent="0.3">
      <c r="H1338" s="1" t="str">
        <f t="shared" si="84"/>
        <v/>
      </c>
      <c r="I1338" s="13" t="str">
        <f t="shared" si="85"/>
        <v/>
      </c>
      <c r="J1338" s="13" t="str">
        <f t="shared" si="86"/>
        <v/>
      </c>
      <c r="K1338" s="13" t="str">
        <f t="shared" si="87"/>
        <v/>
      </c>
    </row>
    <row r="1339" spans="8:11" x14ac:dyDescent="0.3">
      <c r="H1339" s="1" t="str">
        <f t="shared" si="84"/>
        <v/>
      </c>
      <c r="I1339" s="13" t="str">
        <f t="shared" si="85"/>
        <v/>
      </c>
      <c r="J1339" s="13" t="str">
        <f t="shared" si="86"/>
        <v/>
      </c>
      <c r="K1339" s="13" t="str">
        <f t="shared" si="87"/>
        <v/>
      </c>
    </row>
    <row r="1340" spans="8:11" x14ac:dyDescent="0.3">
      <c r="H1340" s="1" t="str">
        <f t="shared" si="84"/>
        <v/>
      </c>
      <c r="I1340" s="13" t="str">
        <f t="shared" si="85"/>
        <v/>
      </c>
      <c r="J1340" s="13" t="str">
        <f t="shared" si="86"/>
        <v/>
      </c>
      <c r="K1340" s="13" t="str">
        <f t="shared" si="87"/>
        <v/>
      </c>
    </row>
    <row r="1341" spans="8:11" x14ac:dyDescent="0.3">
      <c r="H1341" s="1" t="str">
        <f t="shared" si="84"/>
        <v/>
      </c>
      <c r="I1341" s="13" t="str">
        <f t="shared" si="85"/>
        <v/>
      </c>
      <c r="J1341" s="13" t="str">
        <f t="shared" si="86"/>
        <v/>
      </c>
      <c r="K1341" s="13" t="str">
        <f t="shared" si="87"/>
        <v/>
      </c>
    </row>
    <row r="1342" spans="8:11" x14ac:dyDescent="0.3">
      <c r="H1342" s="1" t="str">
        <f t="shared" si="84"/>
        <v/>
      </c>
      <c r="I1342" s="13" t="str">
        <f t="shared" si="85"/>
        <v/>
      </c>
      <c r="J1342" s="13" t="str">
        <f t="shared" si="86"/>
        <v/>
      </c>
      <c r="K1342" s="13" t="str">
        <f t="shared" si="87"/>
        <v/>
      </c>
    </row>
    <row r="1343" spans="8:11" x14ac:dyDescent="0.3">
      <c r="H1343" s="1" t="str">
        <f t="shared" si="84"/>
        <v/>
      </c>
      <c r="I1343" s="13" t="str">
        <f t="shared" si="85"/>
        <v/>
      </c>
      <c r="J1343" s="13" t="str">
        <f t="shared" si="86"/>
        <v/>
      </c>
      <c r="K1343" s="13" t="str">
        <f t="shared" si="87"/>
        <v/>
      </c>
    </row>
    <row r="1344" spans="8:11" x14ac:dyDescent="0.3">
      <c r="H1344" s="1" t="str">
        <f t="shared" si="84"/>
        <v/>
      </c>
      <c r="I1344" s="13" t="str">
        <f t="shared" si="85"/>
        <v/>
      </c>
      <c r="J1344" s="13" t="str">
        <f t="shared" si="86"/>
        <v/>
      </c>
      <c r="K1344" s="13" t="str">
        <f t="shared" si="87"/>
        <v/>
      </c>
    </row>
    <row r="1345" spans="8:11" x14ac:dyDescent="0.3">
      <c r="H1345" s="1" t="str">
        <f t="shared" si="84"/>
        <v/>
      </c>
      <c r="I1345" s="13" t="str">
        <f t="shared" si="85"/>
        <v/>
      </c>
      <c r="J1345" s="13" t="str">
        <f t="shared" si="86"/>
        <v/>
      </c>
      <c r="K1345" s="13" t="str">
        <f t="shared" si="87"/>
        <v/>
      </c>
    </row>
    <row r="1346" spans="8:11" x14ac:dyDescent="0.3">
      <c r="H1346" s="1" t="str">
        <f t="shared" si="84"/>
        <v/>
      </c>
      <c r="I1346" s="13" t="str">
        <f t="shared" si="85"/>
        <v/>
      </c>
      <c r="J1346" s="13" t="str">
        <f t="shared" si="86"/>
        <v/>
      </c>
      <c r="K1346" s="13" t="str">
        <f t="shared" si="87"/>
        <v/>
      </c>
    </row>
    <row r="1347" spans="8:11" x14ac:dyDescent="0.3">
      <c r="H1347" s="1" t="str">
        <f t="shared" si="84"/>
        <v/>
      </c>
      <c r="I1347" s="13" t="str">
        <f t="shared" si="85"/>
        <v/>
      </c>
      <c r="J1347" s="13" t="str">
        <f t="shared" si="86"/>
        <v/>
      </c>
      <c r="K1347" s="13" t="str">
        <f t="shared" si="87"/>
        <v/>
      </c>
    </row>
    <row r="1348" spans="8:11" x14ac:dyDescent="0.3">
      <c r="H1348" s="1" t="str">
        <f t="shared" si="84"/>
        <v/>
      </c>
      <c r="I1348" s="13" t="str">
        <f t="shared" si="85"/>
        <v/>
      </c>
      <c r="J1348" s="13" t="str">
        <f t="shared" si="86"/>
        <v/>
      </c>
      <c r="K1348" s="13" t="str">
        <f t="shared" si="87"/>
        <v/>
      </c>
    </row>
    <row r="1349" spans="8:11" x14ac:dyDescent="0.3">
      <c r="H1349" s="1" t="str">
        <f t="shared" si="84"/>
        <v/>
      </c>
      <c r="I1349" s="13" t="str">
        <f t="shared" si="85"/>
        <v/>
      </c>
      <c r="J1349" s="13" t="str">
        <f t="shared" si="86"/>
        <v/>
      </c>
      <c r="K1349" s="13" t="str">
        <f t="shared" si="87"/>
        <v/>
      </c>
    </row>
    <row r="1350" spans="8:11" x14ac:dyDescent="0.3">
      <c r="H1350" s="1" t="str">
        <f t="shared" si="84"/>
        <v/>
      </c>
      <c r="I1350" s="13" t="str">
        <f t="shared" si="85"/>
        <v/>
      </c>
      <c r="J1350" s="13" t="str">
        <f t="shared" si="86"/>
        <v/>
      </c>
      <c r="K1350" s="13" t="str">
        <f t="shared" si="87"/>
        <v/>
      </c>
    </row>
    <row r="1351" spans="8:11" x14ac:dyDescent="0.3">
      <c r="H1351" s="1" t="str">
        <f t="shared" si="84"/>
        <v/>
      </c>
      <c r="I1351" s="13" t="str">
        <f t="shared" si="85"/>
        <v/>
      </c>
      <c r="J1351" s="13" t="str">
        <f t="shared" si="86"/>
        <v/>
      </c>
      <c r="K1351" s="13" t="str">
        <f t="shared" si="87"/>
        <v/>
      </c>
    </row>
    <row r="1352" spans="8:11" x14ac:dyDescent="0.3">
      <c r="H1352" s="1" t="str">
        <f t="shared" si="84"/>
        <v/>
      </c>
      <c r="I1352" s="13" t="str">
        <f t="shared" si="85"/>
        <v/>
      </c>
      <c r="J1352" s="13" t="str">
        <f t="shared" si="86"/>
        <v/>
      </c>
      <c r="K1352" s="13" t="str">
        <f t="shared" si="87"/>
        <v/>
      </c>
    </row>
    <row r="1353" spans="8:11" x14ac:dyDescent="0.3">
      <c r="H1353" s="1" t="str">
        <f t="shared" si="84"/>
        <v/>
      </c>
      <c r="I1353" s="13" t="str">
        <f t="shared" si="85"/>
        <v/>
      </c>
      <c r="J1353" s="13" t="str">
        <f t="shared" si="86"/>
        <v/>
      </c>
      <c r="K1353" s="13" t="str">
        <f t="shared" si="87"/>
        <v/>
      </c>
    </row>
    <row r="1354" spans="8:11" x14ac:dyDescent="0.3">
      <c r="H1354" s="1" t="str">
        <f t="shared" si="84"/>
        <v/>
      </c>
      <c r="I1354" s="13" t="str">
        <f t="shared" si="85"/>
        <v/>
      </c>
      <c r="J1354" s="13" t="str">
        <f t="shared" si="86"/>
        <v/>
      </c>
      <c r="K1354" s="13" t="str">
        <f t="shared" si="87"/>
        <v/>
      </c>
    </row>
    <row r="1355" spans="8:11" x14ac:dyDescent="0.3">
      <c r="H1355" s="1" t="str">
        <f t="shared" si="84"/>
        <v/>
      </c>
      <c r="I1355" s="13" t="str">
        <f t="shared" si="85"/>
        <v/>
      </c>
      <c r="J1355" s="13" t="str">
        <f t="shared" si="86"/>
        <v/>
      </c>
      <c r="K1355" s="13" t="str">
        <f t="shared" si="87"/>
        <v/>
      </c>
    </row>
    <row r="1356" spans="8:11" x14ac:dyDescent="0.3">
      <c r="H1356" s="1" t="str">
        <f t="shared" si="84"/>
        <v/>
      </c>
      <c r="I1356" s="13" t="str">
        <f t="shared" si="85"/>
        <v/>
      </c>
      <c r="J1356" s="13" t="str">
        <f t="shared" si="86"/>
        <v/>
      </c>
      <c r="K1356" s="13" t="str">
        <f t="shared" si="87"/>
        <v/>
      </c>
    </row>
    <row r="1357" spans="8:11" x14ac:dyDescent="0.3">
      <c r="H1357" s="1" t="str">
        <f t="shared" si="84"/>
        <v/>
      </c>
      <c r="I1357" s="13" t="str">
        <f t="shared" si="85"/>
        <v/>
      </c>
      <c r="J1357" s="13" t="str">
        <f t="shared" si="86"/>
        <v/>
      </c>
      <c r="K1357" s="13" t="str">
        <f t="shared" si="87"/>
        <v/>
      </c>
    </row>
    <row r="1358" spans="8:11" x14ac:dyDescent="0.3">
      <c r="H1358" s="1" t="str">
        <f t="shared" si="84"/>
        <v/>
      </c>
      <c r="I1358" s="13" t="str">
        <f t="shared" si="85"/>
        <v/>
      </c>
      <c r="J1358" s="13" t="str">
        <f t="shared" si="86"/>
        <v/>
      </c>
      <c r="K1358" s="13" t="str">
        <f t="shared" si="87"/>
        <v/>
      </c>
    </row>
    <row r="1359" spans="8:11" x14ac:dyDescent="0.3">
      <c r="H1359" s="1" t="str">
        <f t="shared" si="84"/>
        <v/>
      </c>
      <c r="I1359" s="13" t="str">
        <f t="shared" si="85"/>
        <v/>
      </c>
      <c r="J1359" s="13" t="str">
        <f t="shared" si="86"/>
        <v/>
      </c>
      <c r="K1359" s="13" t="str">
        <f t="shared" si="87"/>
        <v/>
      </c>
    </row>
    <row r="1360" spans="8:11" x14ac:dyDescent="0.3">
      <c r="H1360" s="1" t="str">
        <f t="shared" si="84"/>
        <v/>
      </c>
      <c r="I1360" s="13" t="str">
        <f t="shared" si="85"/>
        <v/>
      </c>
      <c r="J1360" s="13" t="str">
        <f t="shared" si="86"/>
        <v/>
      </c>
      <c r="K1360" s="13" t="str">
        <f t="shared" si="87"/>
        <v/>
      </c>
    </row>
    <row r="1361" spans="8:11" x14ac:dyDescent="0.3">
      <c r="H1361" s="1" t="str">
        <f t="shared" si="84"/>
        <v/>
      </c>
      <c r="I1361" s="13" t="str">
        <f t="shared" si="85"/>
        <v/>
      </c>
      <c r="J1361" s="13" t="str">
        <f t="shared" si="86"/>
        <v/>
      </c>
      <c r="K1361" s="13" t="str">
        <f t="shared" si="87"/>
        <v/>
      </c>
    </row>
    <row r="1362" spans="8:11" x14ac:dyDescent="0.3">
      <c r="H1362" s="1" t="str">
        <f t="shared" si="84"/>
        <v/>
      </c>
      <c r="I1362" s="13" t="str">
        <f t="shared" si="85"/>
        <v/>
      </c>
      <c r="J1362" s="13" t="str">
        <f t="shared" si="86"/>
        <v/>
      </c>
      <c r="K1362" s="13" t="str">
        <f t="shared" si="87"/>
        <v/>
      </c>
    </row>
    <row r="1363" spans="8:11" x14ac:dyDescent="0.3">
      <c r="H1363" s="1" t="str">
        <f t="shared" si="84"/>
        <v/>
      </c>
      <c r="I1363" s="13" t="str">
        <f t="shared" si="85"/>
        <v/>
      </c>
      <c r="J1363" s="13" t="str">
        <f t="shared" si="86"/>
        <v/>
      </c>
      <c r="K1363" s="13" t="str">
        <f t="shared" si="87"/>
        <v/>
      </c>
    </row>
    <row r="1364" spans="8:11" x14ac:dyDescent="0.3">
      <c r="H1364" s="1" t="str">
        <f t="shared" si="84"/>
        <v/>
      </c>
      <c r="I1364" s="13" t="str">
        <f t="shared" si="85"/>
        <v/>
      </c>
      <c r="J1364" s="13" t="str">
        <f t="shared" si="86"/>
        <v/>
      </c>
      <c r="K1364" s="13" t="str">
        <f t="shared" si="87"/>
        <v/>
      </c>
    </row>
    <row r="1365" spans="8:11" x14ac:dyDescent="0.3">
      <c r="H1365" s="1" t="str">
        <f t="shared" si="84"/>
        <v/>
      </c>
      <c r="I1365" s="13" t="str">
        <f t="shared" si="85"/>
        <v/>
      </c>
      <c r="J1365" s="13" t="str">
        <f t="shared" si="86"/>
        <v/>
      </c>
      <c r="K1365" s="13" t="str">
        <f t="shared" si="87"/>
        <v/>
      </c>
    </row>
    <row r="1366" spans="8:11" x14ac:dyDescent="0.3">
      <c r="H1366" s="1" t="str">
        <f t="shared" si="84"/>
        <v/>
      </c>
      <c r="I1366" s="13" t="str">
        <f t="shared" si="85"/>
        <v/>
      </c>
      <c r="J1366" s="13" t="str">
        <f t="shared" si="86"/>
        <v/>
      </c>
      <c r="K1366" s="13" t="str">
        <f t="shared" si="87"/>
        <v/>
      </c>
    </row>
    <row r="1367" spans="8:11" x14ac:dyDescent="0.3">
      <c r="H1367" s="1" t="str">
        <f t="shared" si="84"/>
        <v/>
      </c>
      <c r="I1367" s="13" t="str">
        <f t="shared" si="85"/>
        <v/>
      </c>
      <c r="J1367" s="13" t="str">
        <f t="shared" si="86"/>
        <v/>
      </c>
      <c r="K1367" s="13" t="str">
        <f t="shared" si="87"/>
        <v/>
      </c>
    </row>
    <row r="1368" spans="8:11" x14ac:dyDescent="0.3">
      <c r="H1368" s="1" t="str">
        <f t="shared" si="84"/>
        <v/>
      </c>
      <c r="I1368" s="13" t="str">
        <f t="shared" si="85"/>
        <v/>
      </c>
      <c r="J1368" s="13" t="str">
        <f t="shared" si="86"/>
        <v/>
      </c>
      <c r="K1368" s="13" t="str">
        <f t="shared" si="87"/>
        <v/>
      </c>
    </row>
    <row r="1369" spans="8:11" x14ac:dyDescent="0.3">
      <c r="H1369" s="1" t="str">
        <f t="shared" si="84"/>
        <v/>
      </c>
      <c r="I1369" s="13" t="str">
        <f t="shared" si="85"/>
        <v/>
      </c>
      <c r="J1369" s="13" t="str">
        <f t="shared" si="86"/>
        <v/>
      </c>
      <c r="K1369" s="13" t="str">
        <f t="shared" si="87"/>
        <v/>
      </c>
    </row>
    <row r="1370" spans="8:11" x14ac:dyDescent="0.3">
      <c r="H1370" s="1" t="str">
        <f t="shared" si="84"/>
        <v/>
      </c>
      <c r="I1370" s="13" t="str">
        <f t="shared" si="85"/>
        <v/>
      </c>
      <c r="J1370" s="13" t="str">
        <f t="shared" si="86"/>
        <v/>
      </c>
      <c r="K1370" s="13" t="str">
        <f t="shared" si="87"/>
        <v/>
      </c>
    </row>
    <row r="1371" spans="8:11" x14ac:dyDescent="0.3">
      <c r="H1371" s="1" t="str">
        <f t="shared" si="84"/>
        <v/>
      </c>
      <c r="I1371" s="13" t="str">
        <f t="shared" si="85"/>
        <v/>
      </c>
      <c r="J1371" s="13" t="str">
        <f t="shared" si="86"/>
        <v/>
      </c>
      <c r="K1371" s="13" t="str">
        <f t="shared" si="87"/>
        <v/>
      </c>
    </row>
    <row r="1372" spans="8:11" x14ac:dyDescent="0.3">
      <c r="H1372" s="1" t="str">
        <f t="shared" si="84"/>
        <v/>
      </c>
      <c r="I1372" s="13" t="str">
        <f t="shared" si="85"/>
        <v/>
      </c>
      <c r="J1372" s="13" t="str">
        <f t="shared" si="86"/>
        <v/>
      </c>
      <c r="K1372" s="13" t="str">
        <f t="shared" si="87"/>
        <v/>
      </c>
    </row>
    <row r="1373" spans="8:11" x14ac:dyDescent="0.3">
      <c r="H1373" s="1" t="str">
        <f t="shared" si="84"/>
        <v/>
      </c>
      <c r="I1373" s="13" t="str">
        <f t="shared" si="85"/>
        <v/>
      </c>
      <c r="J1373" s="13" t="str">
        <f t="shared" si="86"/>
        <v/>
      </c>
      <c r="K1373" s="13" t="str">
        <f t="shared" si="87"/>
        <v/>
      </c>
    </row>
    <row r="1374" spans="8:11" x14ac:dyDescent="0.3">
      <c r="H1374" s="1" t="str">
        <f t="shared" si="84"/>
        <v/>
      </c>
      <c r="I1374" s="13" t="str">
        <f t="shared" si="85"/>
        <v/>
      </c>
      <c r="J1374" s="13" t="str">
        <f t="shared" si="86"/>
        <v/>
      </c>
      <c r="K1374" s="13" t="str">
        <f t="shared" si="87"/>
        <v/>
      </c>
    </row>
    <row r="1375" spans="8:11" x14ac:dyDescent="0.3">
      <c r="H1375" s="1" t="str">
        <f t="shared" si="84"/>
        <v/>
      </c>
      <c r="I1375" s="13" t="str">
        <f t="shared" si="85"/>
        <v/>
      </c>
      <c r="J1375" s="13" t="str">
        <f t="shared" si="86"/>
        <v/>
      </c>
      <c r="K1375" s="13" t="str">
        <f t="shared" si="87"/>
        <v/>
      </c>
    </row>
    <row r="1376" spans="8:11" x14ac:dyDescent="0.3">
      <c r="H1376" s="1" t="str">
        <f t="shared" si="84"/>
        <v/>
      </c>
      <c r="I1376" s="13" t="str">
        <f t="shared" si="85"/>
        <v/>
      </c>
      <c r="J1376" s="13" t="str">
        <f t="shared" si="86"/>
        <v/>
      </c>
      <c r="K1376" s="13" t="str">
        <f t="shared" si="87"/>
        <v/>
      </c>
    </row>
    <row r="1377" spans="8:11" x14ac:dyDescent="0.3">
      <c r="H1377" s="1" t="str">
        <f t="shared" si="84"/>
        <v/>
      </c>
      <c r="I1377" s="13" t="str">
        <f t="shared" si="85"/>
        <v/>
      </c>
      <c r="J1377" s="13" t="str">
        <f t="shared" si="86"/>
        <v/>
      </c>
      <c r="K1377" s="13" t="str">
        <f t="shared" si="87"/>
        <v/>
      </c>
    </row>
    <row r="1378" spans="8:11" x14ac:dyDescent="0.3">
      <c r="H1378" s="1" t="str">
        <f t="shared" si="84"/>
        <v/>
      </c>
      <c r="I1378" s="13" t="str">
        <f t="shared" si="85"/>
        <v/>
      </c>
      <c r="J1378" s="13" t="str">
        <f t="shared" si="86"/>
        <v/>
      </c>
      <c r="K1378" s="13" t="str">
        <f t="shared" si="87"/>
        <v/>
      </c>
    </row>
    <row r="1379" spans="8:11" x14ac:dyDescent="0.3">
      <c r="H1379" s="1" t="str">
        <f t="shared" si="84"/>
        <v/>
      </c>
      <c r="I1379" s="13" t="str">
        <f t="shared" si="85"/>
        <v/>
      </c>
      <c r="J1379" s="13" t="str">
        <f t="shared" si="86"/>
        <v/>
      </c>
      <c r="K1379" s="13" t="str">
        <f t="shared" si="87"/>
        <v/>
      </c>
    </row>
    <row r="1380" spans="8:11" x14ac:dyDescent="0.3">
      <c r="H1380" s="1" t="str">
        <f t="shared" ref="H1380:H1443" si="88">IF(AND(LEN(I1380)&gt;0,LEN(J1380)&gt;0),J1380-I1380,"")</f>
        <v/>
      </c>
      <c r="I1380" s="13" t="str">
        <f t="shared" ref="I1380:I1443" si="89">IF(B1380="","",IF(ISNUMBER(B1380),B1380,DATE(VALUE(RIGHT(TRIM(B1380),4)),VALUE(MID(TRIM(B1380),4,2)),VALUE(LEFT(TRIM(B1380),2)))))</f>
        <v/>
      </c>
      <c r="J1380" s="13" t="str">
        <f t="shared" ref="J1380:J1443" si="90">IF(E1380="","",IF(ISNUMBER(E1380),E1380,DATE(VALUE(RIGHT(TRIM(E1380),4)),VALUE(MID(TRIM(E1380),4,2)),VALUE(LEFT(TRIM(E1380),2)))))</f>
        <v/>
      </c>
      <c r="K1380" s="13" t="str">
        <f t="shared" ref="K1380:K1443" si="91">IF(F1380="","",IF(ISNUMBER(F1380),F1380,DATE(VALUE(RIGHT(TRIM(F1380),4)),VALUE(MID(TRIM(F1380),4,2)),VALUE(LEFT(TRIM(F1380),2)))))</f>
        <v/>
      </c>
    </row>
    <row r="1381" spans="8:11" x14ac:dyDescent="0.3">
      <c r="H1381" s="1" t="str">
        <f t="shared" si="88"/>
        <v/>
      </c>
      <c r="I1381" s="13" t="str">
        <f t="shared" si="89"/>
        <v/>
      </c>
      <c r="J1381" s="13" t="str">
        <f t="shared" si="90"/>
        <v/>
      </c>
      <c r="K1381" s="13" t="str">
        <f t="shared" si="91"/>
        <v/>
      </c>
    </row>
    <row r="1382" spans="8:11" x14ac:dyDescent="0.3">
      <c r="H1382" s="1" t="str">
        <f t="shared" si="88"/>
        <v/>
      </c>
      <c r="I1382" s="13" t="str">
        <f t="shared" si="89"/>
        <v/>
      </c>
      <c r="J1382" s="13" t="str">
        <f t="shared" si="90"/>
        <v/>
      </c>
      <c r="K1382" s="13" t="str">
        <f t="shared" si="91"/>
        <v/>
      </c>
    </row>
    <row r="1383" spans="8:11" x14ac:dyDescent="0.3">
      <c r="H1383" s="1" t="str">
        <f t="shared" si="88"/>
        <v/>
      </c>
      <c r="I1383" s="13" t="str">
        <f t="shared" si="89"/>
        <v/>
      </c>
      <c r="J1383" s="13" t="str">
        <f t="shared" si="90"/>
        <v/>
      </c>
      <c r="K1383" s="13" t="str">
        <f t="shared" si="91"/>
        <v/>
      </c>
    </row>
    <row r="1384" spans="8:11" x14ac:dyDescent="0.3">
      <c r="H1384" s="1" t="str">
        <f t="shared" si="88"/>
        <v/>
      </c>
      <c r="I1384" s="13" t="str">
        <f t="shared" si="89"/>
        <v/>
      </c>
      <c r="J1384" s="13" t="str">
        <f t="shared" si="90"/>
        <v/>
      </c>
      <c r="K1384" s="13" t="str">
        <f t="shared" si="91"/>
        <v/>
      </c>
    </row>
    <row r="1385" spans="8:11" x14ac:dyDescent="0.3">
      <c r="H1385" s="1" t="str">
        <f t="shared" si="88"/>
        <v/>
      </c>
      <c r="I1385" s="13" t="str">
        <f t="shared" si="89"/>
        <v/>
      </c>
      <c r="J1385" s="13" t="str">
        <f t="shared" si="90"/>
        <v/>
      </c>
      <c r="K1385" s="13" t="str">
        <f t="shared" si="91"/>
        <v/>
      </c>
    </row>
    <row r="1386" spans="8:11" x14ac:dyDescent="0.3">
      <c r="H1386" s="1" t="str">
        <f t="shared" si="88"/>
        <v/>
      </c>
      <c r="I1386" s="13" t="str">
        <f t="shared" si="89"/>
        <v/>
      </c>
      <c r="J1386" s="13" t="str">
        <f t="shared" si="90"/>
        <v/>
      </c>
      <c r="K1386" s="13" t="str">
        <f t="shared" si="91"/>
        <v/>
      </c>
    </row>
    <row r="1387" spans="8:11" x14ac:dyDescent="0.3">
      <c r="H1387" s="1" t="str">
        <f t="shared" si="88"/>
        <v/>
      </c>
      <c r="I1387" s="13" t="str">
        <f t="shared" si="89"/>
        <v/>
      </c>
      <c r="J1387" s="13" t="str">
        <f t="shared" si="90"/>
        <v/>
      </c>
      <c r="K1387" s="13" t="str">
        <f t="shared" si="91"/>
        <v/>
      </c>
    </row>
    <row r="1388" spans="8:11" x14ac:dyDescent="0.3">
      <c r="H1388" s="1" t="str">
        <f t="shared" si="88"/>
        <v/>
      </c>
      <c r="I1388" s="13" t="str">
        <f t="shared" si="89"/>
        <v/>
      </c>
      <c r="J1388" s="13" t="str">
        <f t="shared" si="90"/>
        <v/>
      </c>
      <c r="K1388" s="13" t="str">
        <f t="shared" si="91"/>
        <v/>
      </c>
    </row>
    <row r="1389" spans="8:11" x14ac:dyDescent="0.3">
      <c r="H1389" s="1" t="str">
        <f t="shared" si="88"/>
        <v/>
      </c>
      <c r="I1389" s="13" t="str">
        <f t="shared" si="89"/>
        <v/>
      </c>
      <c r="J1389" s="13" t="str">
        <f t="shared" si="90"/>
        <v/>
      </c>
      <c r="K1389" s="13" t="str">
        <f t="shared" si="91"/>
        <v/>
      </c>
    </row>
    <row r="1390" spans="8:11" x14ac:dyDescent="0.3">
      <c r="H1390" s="1" t="str">
        <f t="shared" si="88"/>
        <v/>
      </c>
      <c r="I1390" s="13" t="str">
        <f t="shared" si="89"/>
        <v/>
      </c>
      <c r="J1390" s="13" t="str">
        <f t="shared" si="90"/>
        <v/>
      </c>
      <c r="K1390" s="13" t="str">
        <f t="shared" si="91"/>
        <v/>
      </c>
    </row>
    <row r="1391" spans="8:11" x14ac:dyDescent="0.3">
      <c r="H1391" s="1" t="str">
        <f t="shared" si="88"/>
        <v/>
      </c>
      <c r="I1391" s="13" t="str">
        <f t="shared" si="89"/>
        <v/>
      </c>
      <c r="J1391" s="13" t="str">
        <f t="shared" si="90"/>
        <v/>
      </c>
      <c r="K1391" s="13" t="str">
        <f t="shared" si="91"/>
        <v/>
      </c>
    </row>
    <row r="1392" spans="8:11" x14ac:dyDescent="0.3">
      <c r="H1392" s="1" t="str">
        <f t="shared" si="88"/>
        <v/>
      </c>
      <c r="I1392" s="13" t="str">
        <f t="shared" si="89"/>
        <v/>
      </c>
      <c r="J1392" s="13" t="str">
        <f t="shared" si="90"/>
        <v/>
      </c>
      <c r="K1392" s="13" t="str">
        <f t="shared" si="91"/>
        <v/>
      </c>
    </row>
    <row r="1393" spans="8:11" x14ac:dyDescent="0.3">
      <c r="H1393" s="1" t="str">
        <f t="shared" si="88"/>
        <v/>
      </c>
      <c r="I1393" s="13" t="str">
        <f t="shared" si="89"/>
        <v/>
      </c>
      <c r="J1393" s="13" t="str">
        <f t="shared" si="90"/>
        <v/>
      </c>
      <c r="K1393" s="13" t="str">
        <f t="shared" si="91"/>
        <v/>
      </c>
    </row>
    <row r="1394" spans="8:11" x14ac:dyDescent="0.3">
      <c r="H1394" s="1" t="str">
        <f t="shared" si="88"/>
        <v/>
      </c>
      <c r="I1394" s="13" t="str">
        <f t="shared" si="89"/>
        <v/>
      </c>
      <c r="J1394" s="13" t="str">
        <f t="shared" si="90"/>
        <v/>
      </c>
      <c r="K1394" s="13" t="str">
        <f t="shared" si="91"/>
        <v/>
      </c>
    </row>
    <row r="1395" spans="8:11" x14ac:dyDescent="0.3">
      <c r="H1395" s="1" t="str">
        <f t="shared" si="88"/>
        <v/>
      </c>
      <c r="I1395" s="13" t="str">
        <f t="shared" si="89"/>
        <v/>
      </c>
      <c r="J1395" s="13" t="str">
        <f t="shared" si="90"/>
        <v/>
      </c>
      <c r="K1395" s="13" t="str">
        <f t="shared" si="91"/>
        <v/>
      </c>
    </row>
    <row r="1396" spans="8:11" x14ac:dyDescent="0.3">
      <c r="H1396" s="1" t="str">
        <f t="shared" si="88"/>
        <v/>
      </c>
      <c r="I1396" s="13" t="str">
        <f t="shared" si="89"/>
        <v/>
      </c>
      <c r="J1396" s="13" t="str">
        <f t="shared" si="90"/>
        <v/>
      </c>
      <c r="K1396" s="13" t="str">
        <f t="shared" si="91"/>
        <v/>
      </c>
    </row>
    <row r="1397" spans="8:11" x14ac:dyDescent="0.3">
      <c r="H1397" s="1" t="str">
        <f t="shared" si="88"/>
        <v/>
      </c>
      <c r="I1397" s="13" t="str">
        <f t="shared" si="89"/>
        <v/>
      </c>
      <c r="J1397" s="13" t="str">
        <f t="shared" si="90"/>
        <v/>
      </c>
      <c r="K1397" s="13" t="str">
        <f t="shared" si="91"/>
        <v/>
      </c>
    </row>
    <row r="1398" spans="8:11" x14ac:dyDescent="0.3">
      <c r="H1398" s="1" t="str">
        <f t="shared" si="88"/>
        <v/>
      </c>
      <c r="I1398" s="13" t="str">
        <f t="shared" si="89"/>
        <v/>
      </c>
      <c r="J1398" s="13" t="str">
        <f t="shared" si="90"/>
        <v/>
      </c>
      <c r="K1398" s="13" t="str">
        <f t="shared" si="91"/>
        <v/>
      </c>
    </row>
    <row r="1399" spans="8:11" x14ac:dyDescent="0.3">
      <c r="H1399" s="1" t="str">
        <f t="shared" si="88"/>
        <v/>
      </c>
      <c r="I1399" s="13" t="str">
        <f t="shared" si="89"/>
        <v/>
      </c>
      <c r="J1399" s="13" t="str">
        <f t="shared" si="90"/>
        <v/>
      </c>
      <c r="K1399" s="13" t="str">
        <f t="shared" si="91"/>
        <v/>
      </c>
    </row>
    <row r="1400" spans="8:11" x14ac:dyDescent="0.3">
      <c r="H1400" s="1" t="str">
        <f t="shared" si="88"/>
        <v/>
      </c>
      <c r="I1400" s="13" t="str">
        <f t="shared" si="89"/>
        <v/>
      </c>
      <c r="J1400" s="13" t="str">
        <f t="shared" si="90"/>
        <v/>
      </c>
      <c r="K1400" s="13" t="str">
        <f t="shared" si="91"/>
        <v/>
      </c>
    </row>
    <row r="1401" spans="8:11" x14ac:dyDescent="0.3">
      <c r="H1401" s="1" t="str">
        <f t="shared" si="88"/>
        <v/>
      </c>
      <c r="I1401" s="13" t="str">
        <f t="shared" si="89"/>
        <v/>
      </c>
      <c r="J1401" s="13" t="str">
        <f t="shared" si="90"/>
        <v/>
      </c>
      <c r="K1401" s="13" t="str">
        <f t="shared" si="91"/>
        <v/>
      </c>
    </row>
    <row r="1402" spans="8:11" x14ac:dyDescent="0.3">
      <c r="H1402" s="1" t="str">
        <f t="shared" si="88"/>
        <v/>
      </c>
      <c r="I1402" s="13" t="str">
        <f t="shared" si="89"/>
        <v/>
      </c>
      <c r="J1402" s="13" t="str">
        <f t="shared" si="90"/>
        <v/>
      </c>
      <c r="K1402" s="13" t="str">
        <f t="shared" si="91"/>
        <v/>
      </c>
    </row>
    <row r="1403" spans="8:11" x14ac:dyDescent="0.3">
      <c r="H1403" s="1" t="str">
        <f t="shared" si="88"/>
        <v/>
      </c>
      <c r="I1403" s="13" t="str">
        <f t="shared" si="89"/>
        <v/>
      </c>
      <c r="J1403" s="13" t="str">
        <f t="shared" si="90"/>
        <v/>
      </c>
      <c r="K1403" s="13" t="str">
        <f t="shared" si="91"/>
        <v/>
      </c>
    </row>
    <row r="1404" spans="8:11" x14ac:dyDescent="0.3">
      <c r="H1404" s="1" t="str">
        <f t="shared" si="88"/>
        <v/>
      </c>
      <c r="I1404" s="13" t="str">
        <f t="shared" si="89"/>
        <v/>
      </c>
      <c r="J1404" s="13" t="str">
        <f t="shared" si="90"/>
        <v/>
      </c>
      <c r="K1404" s="13" t="str">
        <f t="shared" si="91"/>
        <v/>
      </c>
    </row>
    <row r="1405" spans="8:11" x14ac:dyDescent="0.3">
      <c r="H1405" s="1" t="str">
        <f t="shared" si="88"/>
        <v/>
      </c>
      <c r="I1405" s="13" t="str">
        <f t="shared" si="89"/>
        <v/>
      </c>
      <c r="J1405" s="13" t="str">
        <f t="shared" si="90"/>
        <v/>
      </c>
      <c r="K1405" s="13" t="str">
        <f t="shared" si="91"/>
        <v/>
      </c>
    </row>
    <row r="1406" spans="8:11" x14ac:dyDescent="0.3">
      <c r="H1406" s="1" t="str">
        <f t="shared" si="88"/>
        <v/>
      </c>
      <c r="I1406" s="13" t="str">
        <f t="shared" si="89"/>
        <v/>
      </c>
      <c r="J1406" s="13" t="str">
        <f t="shared" si="90"/>
        <v/>
      </c>
      <c r="K1406" s="13" t="str">
        <f t="shared" si="91"/>
        <v/>
      </c>
    </row>
    <row r="1407" spans="8:11" x14ac:dyDescent="0.3">
      <c r="H1407" s="1" t="str">
        <f t="shared" si="88"/>
        <v/>
      </c>
      <c r="I1407" s="13" t="str">
        <f t="shared" si="89"/>
        <v/>
      </c>
      <c r="J1407" s="13" t="str">
        <f t="shared" si="90"/>
        <v/>
      </c>
      <c r="K1407" s="13" t="str">
        <f t="shared" si="91"/>
        <v/>
      </c>
    </row>
    <row r="1408" spans="8:11" x14ac:dyDescent="0.3">
      <c r="H1408" s="1" t="str">
        <f t="shared" si="88"/>
        <v/>
      </c>
      <c r="I1408" s="13" t="str">
        <f t="shared" si="89"/>
        <v/>
      </c>
      <c r="J1408" s="13" t="str">
        <f t="shared" si="90"/>
        <v/>
      </c>
      <c r="K1408" s="13" t="str">
        <f t="shared" si="91"/>
        <v/>
      </c>
    </row>
    <row r="1409" spans="8:11" x14ac:dyDescent="0.3">
      <c r="H1409" s="1" t="str">
        <f t="shared" si="88"/>
        <v/>
      </c>
      <c r="I1409" s="13" t="str">
        <f t="shared" si="89"/>
        <v/>
      </c>
      <c r="J1409" s="13" t="str">
        <f t="shared" si="90"/>
        <v/>
      </c>
      <c r="K1409" s="13" t="str">
        <f t="shared" si="91"/>
        <v/>
      </c>
    </row>
    <row r="1410" spans="8:11" x14ac:dyDescent="0.3">
      <c r="H1410" s="1" t="str">
        <f t="shared" si="88"/>
        <v/>
      </c>
      <c r="I1410" s="13" t="str">
        <f t="shared" si="89"/>
        <v/>
      </c>
      <c r="J1410" s="13" t="str">
        <f t="shared" si="90"/>
        <v/>
      </c>
      <c r="K1410" s="13" t="str">
        <f t="shared" si="91"/>
        <v/>
      </c>
    </row>
    <row r="1411" spans="8:11" x14ac:dyDescent="0.3">
      <c r="H1411" s="1" t="str">
        <f t="shared" si="88"/>
        <v/>
      </c>
      <c r="I1411" s="13" t="str">
        <f t="shared" si="89"/>
        <v/>
      </c>
      <c r="J1411" s="13" t="str">
        <f t="shared" si="90"/>
        <v/>
      </c>
      <c r="K1411" s="13" t="str">
        <f t="shared" si="91"/>
        <v/>
      </c>
    </row>
    <row r="1412" spans="8:11" x14ac:dyDescent="0.3">
      <c r="H1412" s="1" t="str">
        <f t="shared" si="88"/>
        <v/>
      </c>
      <c r="I1412" s="13" t="str">
        <f t="shared" si="89"/>
        <v/>
      </c>
      <c r="J1412" s="13" t="str">
        <f t="shared" si="90"/>
        <v/>
      </c>
      <c r="K1412" s="13" t="str">
        <f t="shared" si="91"/>
        <v/>
      </c>
    </row>
    <row r="1413" spans="8:11" x14ac:dyDescent="0.3">
      <c r="H1413" s="1" t="str">
        <f t="shared" si="88"/>
        <v/>
      </c>
      <c r="I1413" s="13" t="str">
        <f t="shared" si="89"/>
        <v/>
      </c>
      <c r="J1413" s="13" t="str">
        <f t="shared" si="90"/>
        <v/>
      </c>
      <c r="K1413" s="13" t="str">
        <f t="shared" si="91"/>
        <v/>
      </c>
    </row>
    <row r="1414" spans="8:11" x14ac:dyDescent="0.3">
      <c r="H1414" s="1" t="str">
        <f t="shared" si="88"/>
        <v/>
      </c>
      <c r="I1414" s="13" t="str">
        <f t="shared" si="89"/>
        <v/>
      </c>
      <c r="J1414" s="13" t="str">
        <f t="shared" si="90"/>
        <v/>
      </c>
      <c r="K1414" s="13" t="str">
        <f t="shared" si="91"/>
        <v/>
      </c>
    </row>
    <row r="1415" spans="8:11" x14ac:dyDescent="0.3">
      <c r="H1415" s="1" t="str">
        <f t="shared" si="88"/>
        <v/>
      </c>
      <c r="I1415" s="13" t="str">
        <f t="shared" si="89"/>
        <v/>
      </c>
      <c r="J1415" s="13" t="str">
        <f t="shared" si="90"/>
        <v/>
      </c>
      <c r="K1415" s="13" t="str">
        <f t="shared" si="91"/>
        <v/>
      </c>
    </row>
    <row r="1416" spans="8:11" x14ac:dyDescent="0.3">
      <c r="H1416" s="1" t="str">
        <f t="shared" si="88"/>
        <v/>
      </c>
      <c r="I1416" s="13" t="str">
        <f t="shared" si="89"/>
        <v/>
      </c>
      <c r="J1416" s="13" t="str">
        <f t="shared" si="90"/>
        <v/>
      </c>
      <c r="K1416" s="13" t="str">
        <f t="shared" si="91"/>
        <v/>
      </c>
    </row>
    <row r="1417" spans="8:11" x14ac:dyDescent="0.3">
      <c r="H1417" s="1" t="str">
        <f t="shared" si="88"/>
        <v/>
      </c>
      <c r="I1417" s="13" t="str">
        <f t="shared" si="89"/>
        <v/>
      </c>
      <c r="J1417" s="13" t="str">
        <f t="shared" si="90"/>
        <v/>
      </c>
      <c r="K1417" s="13" t="str">
        <f t="shared" si="91"/>
        <v/>
      </c>
    </row>
    <row r="1418" spans="8:11" x14ac:dyDescent="0.3">
      <c r="H1418" s="1" t="str">
        <f t="shared" si="88"/>
        <v/>
      </c>
      <c r="I1418" s="13" t="str">
        <f t="shared" si="89"/>
        <v/>
      </c>
      <c r="J1418" s="13" t="str">
        <f t="shared" si="90"/>
        <v/>
      </c>
      <c r="K1418" s="13" t="str">
        <f t="shared" si="91"/>
        <v/>
      </c>
    </row>
    <row r="1419" spans="8:11" x14ac:dyDescent="0.3">
      <c r="H1419" s="1" t="str">
        <f t="shared" si="88"/>
        <v/>
      </c>
      <c r="I1419" s="13" t="str">
        <f t="shared" si="89"/>
        <v/>
      </c>
      <c r="J1419" s="13" t="str">
        <f t="shared" si="90"/>
        <v/>
      </c>
      <c r="K1419" s="13" t="str">
        <f t="shared" si="91"/>
        <v/>
      </c>
    </row>
    <row r="1420" spans="8:11" x14ac:dyDescent="0.3">
      <c r="H1420" s="1" t="str">
        <f t="shared" si="88"/>
        <v/>
      </c>
      <c r="I1420" s="13" t="str">
        <f t="shared" si="89"/>
        <v/>
      </c>
      <c r="J1420" s="13" t="str">
        <f t="shared" si="90"/>
        <v/>
      </c>
      <c r="K1420" s="13" t="str">
        <f t="shared" si="91"/>
        <v/>
      </c>
    </row>
    <row r="1421" spans="8:11" x14ac:dyDescent="0.3">
      <c r="H1421" s="1" t="str">
        <f t="shared" si="88"/>
        <v/>
      </c>
      <c r="I1421" s="13" t="str">
        <f t="shared" si="89"/>
        <v/>
      </c>
      <c r="J1421" s="13" t="str">
        <f t="shared" si="90"/>
        <v/>
      </c>
      <c r="K1421" s="13" t="str">
        <f t="shared" si="91"/>
        <v/>
      </c>
    </row>
    <row r="1422" spans="8:11" x14ac:dyDescent="0.3">
      <c r="H1422" s="1" t="str">
        <f t="shared" si="88"/>
        <v/>
      </c>
      <c r="I1422" s="13" t="str">
        <f t="shared" si="89"/>
        <v/>
      </c>
      <c r="J1422" s="13" t="str">
        <f t="shared" si="90"/>
        <v/>
      </c>
      <c r="K1422" s="13" t="str">
        <f t="shared" si="91"/>
        <v/>
      </c>
    </row>
    <row r="1423" spans="8:11" x14ac:dyDescent="0.3">
      <c r="H1423" s="1" t="str">
        <f t="shared" si="88"/>
        <v/>
      </c>
      <c r="I1423" s="13" t="str">
        <f t="shared" si="89"/>
        <v/>
      </c>
      <c r="J1423" s="13" t="str">
        <f t="shared" si="90"/>
        <v/>
      </c>
      <c r="K1423" s="13" t="str">
        <f t="shared" si="91"/>
        <v/>
      </c>
    </row>
    <row r="1424" spans="8:11" x14ac:dyDescent="0.3">
      <c r="H1424" s="1" t="str">
        <f t="shared" si="88"/>
        <v/>
      </c>
      <c r="I1424" s="13" t="str">
        <f t="shared" si="89"/>
        <v/>
      </c>
      <c r="J1424" s="13" t="str">
        <f t="shared" si="90"/>
        <v/>
      </c>
      <c r="K1424" s="13" t="str">
        <f t="shared" si="91"/>
        <v/>
      </c>
    </row>
    <row r="1425" spans="8:11" x14ac:dyDescent="0.3">
      <c r="H1425" s="1" t="str">
        <f t="shared" si="88"/>
        <v/>
      </c>
      <c r="I1425" s="13" t="str">
        <f t="shared" si="89"/>
        <v/>
      </c>
      <c r="J1425" s="13" t="str">
        <f t="shared" si="90"/>
        <v/>
      </c>
      <c r="K1425" s="13" t="str">
        <f t="shared" si="91"/>
        <v/>
      </c>
    </row>
    <row r="1426" spans="8:11" x14ac:dyDescent="0.3">
      <c r="H1426" s="1" t="str">
        <f t="shared" si="88"/>
        <v/>
      </c>
      <c r="I1426" s="13" t="str">
        <f t="shared" si="89"/>
        <v/>
      </c>
      <c r="J1426" s="13" t="str">
        <f t="shared" si="90"/>
        <v/>
      </c>
      <c r="K1426" s="13" t="str">
        <f t="shared" si="91"/>
        <v/>
      </c>
    </row>
    <row r="1427" spans="8:11" x14ac:dyDescent="0.3">
      <c r="H1427" s="1" t="str">
        <f t="shared" si="88"/>
        <v/>
      </c>
      <c r="I1427" s="13" t="str">
        <f t="shared" si="89"/>
        <v/>
      </c>
      <c r="J1427" s="13" t="str">
        <f t="shared" si="90"/>
        <v/>
      </c>
      <c r="K1427" s="13" t="str">
        <f t="shared" si="91"/>
        <v/>
      </c>
    </row>
    <row r="1428" spans="8:11" x14ac:dyDescent="0.3">
      <c r="H1428" s="1" t="str">
        <f t="shared" si="88"/>
        <v/>
      </c>
      <c r="I1428" s="13" t="str">
        <f t="shared" si="89"/>
        <v/>
      </c>
      <c r="J1428" s="13" t="str">
        <f t="shared" si="90"/>
        <v/>
      </c>
      <c r="K1428" s="13" t="str">
        <f t="shared" si="91"/>
        <v/>
      </c>
    </row>
    <row r="1429" spans="8:11" x14ac:dyDescent="0.3">
      <c r="H1429" s="1" t="str">
        <f t="shared" si="88"/>
        <v/>
      </c>
      <c r="I1429" s="13" t="str">
        <f t="shared" si="89"/>
        <v/>
      </c>
      <c r="J1429" s="13" t="str">
        <f t="shared" si="90"/>
        <v/>
      </c>
      <c r="K1429" s="13" t="str">
        <f t="shared" si="91"/>
        <v/>
      </c>
    </row>
    <row r="1430" spans="8:11" x14ac:dyDescent="0.3">
      <c r="H1430" s="1" t="str">
        <f t="shared" si="88"/>
        <v/>
      </c>
      <c r="I1430" s="13" t="str">
        <f t="shared" si="89"/>
        <v/>
      </c>
      <c r="J1430" s="13" t="str">
        <f t="shared" si="90"/>
        <v/>
      </c>
      <c r="K1430" s="13" t="str">
        <f t="shared" si="91"/>
        <v/>
      </c>
    </row>
    <row r="1431" spans="8:11" x14ac:dyDescent="0.3">
      <c r="H1431" s="1" t="str">
        <f t="shared" si="88"/>
        <v/>
      </c>
      <c r="I1431" s="13" t="str">
        <f t="shared" si="89"/>
        <v/>
      </c>
      <c r="J1431" s="13" t="str">
        <f t="shared" si="90"/>
        <v/>
      </c>
      <c r="K1431" s="13" t="str">
        <f t="shared" si="91"/>
        <v/>
      </c>
    </row>
    <row r="1432" spans="8:11" x14ac:dyDescent="0.3">
      <c r="H1432" s="1" t="str">
        <f t="shared" si="88"/>
        <v/>
      </c>
      <c r="I1432" s="13" t="str">
        <f t="shared" si="89"/>
        <v/>
      </c>
      <c r="J1432" s="13" t="str">
        <f t="shared" si="90"/>
        <v/>
      </c>
      <c r="K1432" s="13" t="str">
        <f t="shared" si="91"/>
        <v/>
      </c>
    </row>
    <row r="1433" spans="8:11" x14ac:dyDescent="0.3">
      <c r="H1433" s="1" t="str">
        <f t="shared" si="88"/>
        <v/>
      </c>
      <c r="I1433" s="13" t="str">
        <f t="shared" si="89"/>
        <v/>
      </c>
      <c r="J1433" s="13" t="str">
        <f t="shared" si="90"/>
        <v/>
      </c>
      <c r="K1433" s="13" t="str">
        <f t="shared" si="91"/>
        <v/>
      </c>
    </row>
    <row r="1434" spans="8:11" x14ac:dyDescent="0.3">
      <c r="H1434" s="1" t="str">
        <f t="shared" si="88"/>
        <v/>
      </c>
      <c r="I1434" s="13" t="str">
        <f t="shared" si="89"/>
        <v/>
      </c>
      <c r="J1434" s="13" t="str">
        <f t="shared" si="90"/>
        <v/>
      </c>
      <c r="K1434" s="13" t="str">
        <f t="shared" si="91"/>
        <v/>
      </c>
    </row>
    <row r="1435" spans="8:11" x14ac:dyDescent="0.3">
      <c r="H1435" s="1" t="str">
        <f t="shared" si="88"/>
        <v/>
      </c>
      <c r="I1435" s="13" t="str">
        <f t="shared" si="89"/>
        <v/>
      </c>
      <c r="J1435" s="13" t="str">
        <f t="shared" si="90"/>
        <v/>
      </c>
      <c r="K1435" s="13" t="str">
        <f t="shared" si="91"/>
        <v/>
      </c>
    </row>
    <row r="1436" spans="8:11" x14ac:dyDescent="0.3">
      <c r="H1436" s="1" t="str">
        <f t="shared" si="88"/>
        <v/>
      </c>
      <c r="I1436" s="13" t="str">
        <f t="shared" si="89"/>
        <v/>
      </c>
      <c r="J1436" s="13" t="str">
        <f t="shared" si="90"/>
        <v/>
      </c>
      <c r="K1436" s="13" t="str">
        <f t="shared" si="91"/>
        <v/>
      </c>
    </row>
    <row r="1437" spans="8:11" x14ac:dyDescent="0.3">
      <c r="H1437" s="1" t="str">
        <f t="shared" si="88"/>
        <v/>
      </c>
      <c r="I1437" s="13" t="str">
        <f t="shared" si="89"/>
        <v/>
      </c>
      <c r="J1437" s="13" t="str">
        <f t="shared" si="90"/>
        <v/>
      </c>
      <c r="K1437" s="13" t="str">
        <f t="shared" si="91"/>
        <v/>
      </c>
    </row>
    <row r="1438" spans="8:11" x14ac:dyDescent="0.3">
      <c r="H1438" s="1" t="str">
        <f t="shared" si="88"/>
        <v/>
      </c>
      <c r="I1438" s="13" t="str">
        <f t="shared" si="89"/>
        <v/>
      </c>
      <c r="J1438" s="13" t="str">
        <f t="shared" si="90"/>
        <v/>
      </c>
      <c r="K1438" s="13" t="str">
        <f t="shared" si="91"/>
        <v/>
      </c>
    </row>
    <row r="1439" spans="8:11" x14ac:dyDescent="0.3">
      <c r="H1439" s="1" t="str">
        <f t="shared" si="88"/>
        <v/>
      </c>
      <c r="I1439" s="13" t="str">
        <f t="shared" si="89"/>
        <v/>
      </c>
      <c r="J1439" s="13" t="str">
        <f t="shared" si="90"/>
        <v/>
      </c>
      <c r="K1439" s="13" t="str">
        <f t="shared" si="91"/>
        <v/>
      </c>
    </row>
    <row r="1440" spans="8:11" x14ac:dyDescent="0.3">
      <c r="H1440" s="1" t="str">
        <f t="shared" si="88"/>
        <v/>
      </c>
      <c r="I1440" s="13" t="str">
        <f t="shared" si="89"/>
        <v/>
      </c>
      <c r="J1440" s="13" t="str">
        <f t="shared" si="90"/>
        <v/>
      </c>
      <c r="K1440" s="13" t="str">
        <f t="shared" si="91"/>
        <v/>
      </c>
    </row>
    <row r="1441" spans="8:11" x14ac:dyDescent="0.3">
      <c r="H1441" s="1" t="str">
        <f t="shared" si="88"/>
        <v/>
      </c>
      <c r="I1441" s="13" t="str">
        <f t="shared" si="89"/>
        <v/>
      </c>
      <c r="J1441" s="13" t="str">
        <f t="shared" si="90"/>
        <v/>
      </c>
      <c r="K1441" s="13" t="str">
        <f t="shared" si="91"/>
        <v/>
      </c>
    </row>
    <row r="1442" spans="8:11" x14ac:dyDescent="0.3">
      <c r="H1442" s="1" t="str">
        <f t="shared" si="88"/>
        <v/>
      </c>
      <c r="I1442" s="13" t="str">
        <f t="shared" si="89"/>
        <v/>
      </c>
      <c r="J1442" s="13" t="str">
        <f t="shared" si="90"/>
        <v/>
      </c>
      <c r="K1442" s="13" t="str">
        <f t="shared" si="91"/>
        <v/>
      </c>
    </row>
    <row r="1443" spans="8:11" x14ac:dyDescent="0.3">
      <c r="H1443" s="1" t="str">
        <f t="shared" si="88"/>
        <v/>
      </c>
      <c r="I1443" s="13" t="str">
        <f t="shared" si="89"/>
        <v/>
      </c>
      <c r="J1443" s="13" t="str">
        <f t="shared" si="90"/>
        <v/>
      </c>
      <c r="K1443" s="13" t="str">
        <f t="shared" si="91"/>
        <v/>
      </c>
    </row>
    <row r="1444" spans="8:11" x14ac:dyDescent="0.3">
      <c r="H1444" s="1" t="str">
        <f t="shared" ref="H1444:H1507" si="92">IF(AND(LEN(I1444)&gt;0,LEN(J1444)&gt;0),J1444-I1444,"")</f>
        <v/>
      </c>
      <c r="I1444" s="13" t="str">
        <f t="shared" ref="I1444:I1507" si="93">IF(B1444="","",IF(ISNUMBER(B1444),B1444,DATE(VALUE(RIGHT(TRIM(B1444),4)),VALUE(MID(TRIM(B1444),4,2)),VALUE(LEFT(TRIM(B1444),2)))))</f>
        <v/>
      </c>
      <c r="J1444" s="13" t="str">
        <f t="shared" ref="J1444:J1507" si="94">IF(E1444="","",IF(ISNUMBER(E1444),E1444,DATE(VALUE(RIGHT(TRIM(E1444),4)),VALUE(MID(TRIM(E1444),4,2)),VALUE(LEFT(TRIM(E1444),2)))))</f>
        <v/>
      </c>
      <c r="K1444" s="13" t="str">
        <f t="shared" ref="K1444:K1507" si="95">IF(F1444="","",IF(ISNUMBER(F1444),F1444,DATE(VALUE(RIGHT(TRIM(F1444),4)),VALUE(MID(TRIM(F1444),4,2)),VALUE(LEFT(TRIM(F1444),2)))))</f>
        <v/>
      </c>
    </row>
    <row r="1445" spans="8:11" x14ac:dyDescent="0.3">
      <c r="H1445" s="1" t="str">
        <f t="shared" si="92"/>
        <v/>
      </c>
      <c r="I1445" s="13" t="str">
        <f t="shared" si="93"/>
        <v/>
      </c>
      <c r="J1445" s="13" t="str">
        <f t="shared" si="94"/>
        <v/>
      </c>
      <c r="K1445" s="13" t="str">
        <f t="shared" si="95"/>
        <v/>
      </c>
    </row>
    <row r="1446" spans="8:11" x14ac:dyDescent="0.3">
      <c r="H1446" s="1" t="str">
        <f t="shared" si="92"/>
        <v/>
      </c>
      <c r="I1446" s="13" t="str">
        <f t="shared" si="93"/>
        <v/>
      </c>
      <c r="J1446" s="13" t="str">
        <f t="shared" si="94"/>
        <v/>
      </c>
      <c r="K1446" s="13" t="str">
        <f t="shared" si="95"/>
        <v/>
      </c>
    </row>
    <row r="1447" spans="8:11" x14ac:dyDescent="0.3">
      <c r="H1447" s="1" t="str">
        <f t="shared" si="92"/>
        <v/>
      </c>
      <c r="I1447" s="13" t="str">
        <f t="shared" si="93"/>
        <v/>
      </c>
      <c r="J1447" s="13" t="str">
        <f t="shared" si="94"/>
        <v/>
      </c>
      <c r="K1447" s="13" t="str">
        <f t="shared" si="95"/>
        <v/>
      </c>
    </row>
    <row r="1448" spans="8:11" x14ac:dyDescent="0.3">
      <c r="H1448" s="1" t="str">
        <f t="shared" si="92"/>
        <v/>
      </c>
      <c r="I1448" s="13" t="str">
        <f t="shared" si="93"/>
        <v/>
      </c>
      <c r="J1448" s="13" t="str">
        <f t="shared" si="94"/>
        <v/>
      </c>
      <c r="K1448" s="13" t="str">
        <f t="shared" si="95"/>
        <v/>
      </c>
    </row>
    <row r="1449" spans="8:11" x14ac:dyDescent="0.3">
      <c r="H1449" s="1" t="str">
        <f t="shared" si="92"/>
        <v/>
      </c>
      <c r="I1449" s="13" t="str">
        <f t="shared" si="93"/>
        <v/>
      </c>
      <c r="J1449" s="13" t="str">
        <f t="shared" si="94"/>
        <v/>
      </c>
      <c r="K1449" s="13" t="str">
        <f t="shared" si="95"/>
        <v/>
      </c>
    </row>
    <row r="1450" spans="8:11" x14ac:dyDescent="0.3">
      <c r="H1450" s="1" t="str">
        <f t="shared" si="92"/>
        <v/>
      </c>
      <c r="I1450" s="13" t="str">
        <f t="shared" si="93"/>
        <v/>
      </c>
      <c r="J1450" s="13" t="str">
        <f t="shared" si="94"/>
        <v/>
      </c>
      <c r="K1450" s="13" t="str">
        <f t="shared" si="95"/>
        <v/>
      </c>
    </row>
    <row r="1451" spans="8:11" x14ac:dyDescent="0.3">
      <c r="H1451" s="1" t="str">
        <f t="shared" si="92"/>
        <v/>
      </c>
      <c r="I1451" s="13" t="str">
        <f t="shared" si="93"/>
        <v/>
      </c>
      <c r="J1451" s="13" t="str">
        <f t="shared" si="94"/>
        <v/>
      </c>
      <c r="K1451" s="13" t="str">
        <f t="shared" si="95"/>
        <v/>
      </c>
    </row>
    <row r="1452" spans="8:11" x14ac:dyDescent="0.3">
      <c r="H1452" s="1" t="str">
        <f t="shared" si="92"/>
        <v/>
      </c>
      <c r="I1452" s="13" t="str">
        <f t="shared" si="93"/>
        <v/>
      </c>
      <c r="J1452" s="13" t="str">
        <f t="shared" si="94"/>
        <v/>
      </c>
      <c r="K1452" s="13" t="str">
        <f t="shared" si="95"/>
        <v/>
      </c>
    </row>
    <row r="1453" spans="8:11" x14ac:dyDescent="0.3">
      <c r="H1453" s="1" t="str">
        <f t="shared" si="92"/>
        <v/>
      </c>
      <c r="I1453" s="13" t="str">
        <f t="shared" si="93"/>
        <v/>
      </c>
      <c r="J1453" s="13" t="str">
        <f t="shared" si="94"/>
        <v/>
      </c>
      <c r="K1453" s="13" t="str">
        <f t="shared" si="95"/>
        <v/>
      </c>
    </row>
    <row r="1454" spans="8:11" x14ac:dyDescent="0.3">
      <c r="H1454" s="1" t="str">
        <f t="shared" si="92"/>
        <v/>
      </c>
      <c r="I1454" s="13" t="str">
        <f t="shared" si="93"/>
        <v/>
      </c>
      <c r="J1454" s="13" t="str">
        <f t="shared" si="94"/>
        <v/>
      </c>
      <c r="K1454" s="13" t="str">
        <f t="shared" si="95"/>
        <v/>
      </c>
    </row>
    <row r="1455" spans="8:11" x14ac:dyDescent="0.3">
      <c r="H1455" s="1" t="str">
        <f t="shared" si="92"/>
        <v/>
      </c>
      <c r="I1455" s="13" t="str">
        <f t="shared" si="93"/>
        <v/>
      </c>
      <c r="J1455" s="13" t="str">
        <f t="shared" si="94"/>
        <v/>
      </c>
      <c r="K1455" s="13" t="str">
        <f t="shared" si="95"/>
        <v/>
      </c>
    </row>
    <row r="1456" spans="8:11" x14ac:dyDescent="0.3">
      <c r="H1456" s="1" t="str">
        <f t="shared" si="92"/>
        <v/>
      </c>
      <c r="I1456" s="13" t="str">
        <f t="shared" si="93"/>
        <v/>
      </c>
      <c r="J1456" s="13" t="str">
        <f t="shared" si="94"/>
        <v/>
      </c>
      <c r="K1456" s="13" t="str">
        <f t="shared" si="95"/>
        <v/>
      </c>
    </row>
    <row r="1457" spans="8:11" x14ac:dyDescent="0.3">
      <c r="H1457" s="1" t="str">
        <f t="shared" si="92"/>
        <v/>
      </c>
      <c r="I1457" s="13" t="str">
        <f t="shared" si="93"/>
        <v/>
      </c>
      <c r="J1457" s="13" t="str">
        <f t="shared" si="94"/>
        <v/>
      </c>
      <c r="K1457" s="13" t="str">
        <f t="shared" si="95"/>
        <v/>
      </c>
    </row>
    <row r="1458" spans="8:11" x14ac:dyDescent="0.3">
      <c r="H1458" s="1" t="str">
        <f t="shared" si="92"/>
        <v/>
      </c>
      <c r="I1458" s="13" t="str">
        <f t="shared" si="93"/>
        <v/>
      </c>
      <c r="J1458" s="13" t="str">
        <f t="shared" si="94"/>
        <v/>
      </c>
      <c r="K1458" s="13" t="str">
        <f t="shared" si="95"/>
        <v/>
      </c>
    </row>
    <row r="1459" spans="8:11" x14ac:dyDescent="0.3">
      <c r="H1459" s="1" t="str">
        <f t="shared" si="92"/>
        <v/>
      </c>
      <c r="I1459" s="13" t="str">
        <f t="shared" si="93"/>
        <v/>
      </c>
      <c r="J1459" s="13" t="str">
        <f t="shared" si="94"/>
        <v/>
      </c>
      <c r="K1459" s="13" t="str">
        <f t="shared" si="95"/>
        <v/>
      </c>
    </row>
    <row r="1460" spans="8:11" x14ac:dyDescent="0.3">
      <c r="H1460" s="1" t="str">
        <f t="shared" si="92"/>
        <v/>
      </c>
      <c r="I1460" s="13" t="str">
        <f t="shared" si="93"/>
        <v/>
      </c>
      <c r="J1460" s="13" t="str">
        <f t="shared" si="94"/>
        <v/>
      </c>
      <c r="K1460" s="13" t="str">
        <f t="shared" si="95"/>
        <v/>
      </c>
    </row>
    <row r="1461" spans="8:11" x14ac:dyDescent="0.3">
      <c r="H1461" s="1" t="str">
        <f t="shared" si="92"/>
        <v/>
      </c>
      <c r="I1461" s="13" t="str">
        <f t="shared" si="93"/>
        <v/>
      </c>
      <c r="J1461" s="13" t="str">
        <f t="shared" si="94"/>
        <v/>
      </c>
      <c r="K1461" s="13" t="str">
        <f t="shared" si="95"/>
        <v/>
      </c>
    </row>
    <row r="1462" spans="8:11" x14ac:dyDescent="0.3">
      <c r="H1462" s="1" t="str">
        <f t="shared" si="92"/>
        <v/>
      </c>
      <c r="I1462" s="13" t="str">
        <f t="shared" si="93"/>
        <v/>
      </c>
      <c r="J1462" s="13" t="str">
        <f t="shared" si="94"/>
        <v/>
      </c>
      <c r="K1462" s="13" t="str">
        <f t="shared" si="95"/>
        <v/>
      </c>
    </row>
    <row r="1463" spans="8:11" x14ac:dyDescent="0.3">
      <c r="H1463" s="1" t="str">
        <f t="shared" si="92"/>
        <v/>
      </c>
      <c r="I1463" s="13" t="str">
        <f t="shared" si="93"/>
        <v/>
      </c>
      <c r="J1463" s="13" t="str">
        <f t="shared" si="94"/>
        <v/>
      </c>
      <c r="K1463" s="13" t="str">
        <f t="shared" si="95"/>
        <v/>
      </c>
    </row>
    <row r="1464" spans="8:11" x14ac:dyDescent="0.3">
      <c r="H1464" s="1" t="str">
        <f t="shared" si="92"/>
        <v/>
      </c>
      <c r="I1464" s="13" t="str">
        <f t="shared" si="93"/>
        <v/>
      </c>
      <c r="J1464" s="13" t="str">
        <f t="shared" si="94"/>
        <v/>
      </c>
      <c r="K1464" s="13" t="str">
        <f t="shared" si="95"/>
        <v/>
      </c>
    </row>
    <row r="1465" spans="8:11" x14ac:dyDescent="0.3">
      <c r="H1465" s="1" t="str">
        <f t="shared" si="92"/>
        <v/>
      </c>
      <c r="I1465" s="13" t="str">
        <f t="shared" si="93"/>
        <v/>
      </c>
      <c r="J1465" s="13" t="str">
        <f t="shared" si="94"/>
        <v/>
      </c>
      <c r="K1465" s="13" t="str">
        <f t="shared" si="95"/>
        <v/>
      </c>
    </row>
    <row r="1466" spans="8:11" x14ac:dyDescent="0.3">
      <c r="H1466" s="1" t="str">
        <f t="shared" si="92"/>
        <v/>
      </c>
      <c r="I1466" s="13" t="str">
        <f t="shared" si="93"/>
        <v/>
      </c>
      <c r="J1466" s="13" t="str">
        <f t="shared" si="94"/>
        <v/>
      </c>
      <c r="K1466" s="13" t="str">
        <f t="shared" si="95"/>
        <v/>
      </c>
    </row>
    <row r="1467" spans="8:11" x14ac:dyDescent="0.3">
      <c r="H1467" s="1" t="str">
        <f t="shared" si="92"/>
        <v/>
      </c>
      <c r="I1467" s="13" t="str">
        <f t="shared" si="93"/>
        <v/>
      </c>
      <c r="J1467" s="13" t="str">
        <f t="shared" si="94"/>
        <v/>
      </c>
      <c r="K1467" s="13" t="str">
        <f t="shared" si="95"/>
        <v/>
      </c>
    </row>
    <row r="1468" spans="8:11" x14ac:dyDescent="0.3">
      <c r="H1468" s="1" t="str">
        <f t="shared" si="92"/>
        <v/>
      </c>
      <c r="I1468" s="13" t="str">
        <f t="shared" si="93"/>
        <v/>
      </c>
      <c r="J1468" s="13" t="str">
        <f t="shared" si="94"/>
        <v/>
      </c>
      <c r="K1468" s="13" t="str">
        <f t="shared" si="95"/>
        <v/>
      </c>
    </row>
    <row r="1469" spans="8:11" x14ac:dyDescent="0.3">
      <c r="H1469" s="1" t="str">
        <f t="shared" si="92"/>
        <v/>
      </c>
      <c r="I1469" s="13" t="str">
        <f t="shared" si="93"/>
        <v/>
      </c>
      <c r="J1469" s="13" t="str">
        <f t="shared" si="94"/>
        <v/>
      </c>
      <c r="K1469" s="13" t="str">
        <f t="shared" si="95"/>
        <v/>
      </c>
    </row>
    <row r="1470" spans="8:11" x14ac:dyDescent="0.3">
      <c r="H1470" s="1" t="str">
        <f t="shared" si="92"/>
        <v/>
      </c>
      <c r="I1470" s="13" t="str">
        <f t="shared" si="93"/>
        <v/>
      </c>
      <c r="J1470" s="13" t="str">
        <f t="shared" si="94"/>
        <v/>
      </c>
      <c r="K1470" s="13" t="str">
        <f t="shared" si="95"/>
        <v/>
      </c>
    </row>
    <row r="1471" spans="8:11" x14ac:dyDescent="0.3">
      <c r="H1471" s="1" t="str">
        <f t="shared" si="92"/>
        <v/>
      </c>
      <c r="I1471" s="13" t="str">
        <f t="shared" si="93"/>
        <v/>
      </c>
      <c r="J1471" s="13" t="str">
        <f t="shared" si="94"/>
        <v/>
      </c>
      <c r="K1471" s="13" t="str">
        <f t="shared" si="95"/>
        <v/>
      </c>
    </row>
    <row r="1472" spans="8:11" x14ac:dyDescent="0.3">
      <c r="H1472" s="1" t="str">
        <f t="shared" si="92"/>
        <v/>
      </c>
      <c r="I1472" s="13" t="str">
        <f t="shared" si="93"/>
        <v/>
      </c>
      <c r="J1472" s="13" t="str">
        <f t="shared" si="94"/>
        <v/>
      </c>
      <c r="K1472" s="13" t="str">
        <f t="shared" si="95"/>
        <v/>
      </c>
    </row>
    <row r="1473" spans="8:11" x14ac:dyDescent="0.3">
      <c r="H1473" s="1" t="str">
        <f t="shared" si="92"/>
        <v/>
      </c>
      <c r="I1473" s="13" t="str">
        <f t="shared" si="93"/>
        <v/>
      </c>
      <c r="J1473" s="13" t="str">
        <f t="shared" si="94"/>
        <v/>
      </c>
      <c r="K1473" s="13" t="str">
        <f t="shared" si="95"/>
        <v/>
      </c>
    </row>
    <row r="1474" spans="8:11" x14ac:dyDescent="0.3">
      <c r="H1474" s="1" t="str">
        <f t="shared" si="92"/>
        <v/>
      </c>
      <c r="I1474" s="13" t="str">
        <f t="shared" si="93"/>
        <v/>
      </c>
      <c r="J1474" s="13" t="str">
        <f t="shared" si="94"/>
        <v/>
      </c>
      <c r="K1474" s="13" t="str">
        <f t="shared" si="95"/>
        <v/>
      </c>
    </row>
    <row r="1475" spans="8:11" x14ac:dyDescent="0.3">
      <c r="H1475" s="1" t="str">
        <f t="shared" si="92"/>
        <v/>
      </c>
      <c r="I1475" s="13" t="str">
        <f t="shared" si="93"/>
        <v/>
      </c>
      <c r="J1475" s="13" t="str">
        <f t="shared" si="94"/>
        <v/>
      </c>
      <c r="K1475" s="13" t="str">
        <f t="shared" si="95"/>
        <v/>
      </c>
    </row>
    <row r="1476" spans="8:11" x14ac:dyDescent="0.3">
      <c r="H1476" s="1" t="str">
        <f t="shared" si="92"/>
        <v/>
      </c>
      <c r="I1476" s="13" t="str">
        <f t="shared" si="93"/>
        <v/>
      </c>
      <c r="J1476" s="13" t="str">
        <f t="shared" si="94"/>
        <v/>
      </c>
      <c r="K1476" s="13" t="str">
        <f t="shared" si="95"/>
        <v/>
      </c>
    </row>
    <row r="1477" spans="8:11" x14ac:dyDescent="0.3">
      <c r="H1477" s="1" t="str">
        <f t="shared" si="92"/>
        <v/>
      </c>
      <c r="I1477" s="13" t="str">
        <f t="shared" si="93"/>
        <v/>
      </c>
      <c r="J1477" s="13" t="str">
        <f t="shared" si="94"/>
        <v/>
      </c>
      <c r="K1477" s="13" t="str">
        <f t="shared" si="95"/>
        <v/>
      </c>
    </row>
    <row r="1478" spans="8:11" x14ac:dyDescent="0.3">
      <c r="H1478" s="1" t="str">
        <f t="shared" si="92"/>
        <v/>
      </c>
      <c r="I1478" s="13" t="str">
        <f t="shared" si="93"/>
        <v/>
      </c>
      <c r="J1478" s="13" t="str">
        <f t="shared" si="94"/>
        <v/>
      </c>
      <c r="K1478" s="13" t="str">
        <f t="shared" si="95"/>
        <v/>
      </c>
    </row>
    <row r="1479" spans="8:11" x14ac:dyDescent="0.3">
      <c r="H1479" s="1" t="str">
        <f t="shared" si="92"/>
        <v/>
      </c>
      <c r="I1479" s="13" t="str">
        <f t="shared" si="93"/>
        <v/>
      </c>
      <c r="J1479" s="13" t="str">
        <f t="shared" si="94"/>
        <v/>
      </c>
      <c r="K1479" s="13" t="str">
        <f t="shared" si="95"/>
        <v/>
      </c>
    </row>
    <row r="1480" spans="8:11" x14ac:dyDescent="0.3">
      <c r="H1480" s="1" t="str">
        <f t="shared" si="92"/>
        <v/>
      </c>
      <c r="I1480" s="13" t="str">
        <f t="shared" si="93"/>
        <v/>
      </c>
      <c r="J1480" s="13" t="str">
        <f t="shared" si="94"/>
        <v/>
      </c>
      <c r="K1480" s="13" t="str">
        <f t="shared" si="95"/>
        <v/>
      </c>
    </row>
    <row r="1481" spans="8:11" x14ac:dyDescent="0.3">
      <c r="H1481" s="1" t="str">
        <f t="shared" si="92"/>
        <v/>
      </c>
      <c r="I1481" s="13" t="str">
        <f t="shared" si="93"/>
        <v/>
      </c>
      <c r="J1481" s="13" t="str">
        <f t="shared" si="94"/>
        <v/>
      </c>
      <c r="K1481" s="13" t="str">
        <f t="shared" si="95"/>
        <v/>
      </c>
    </row>
    <row r="1482" spans="8:11" x14ac:dyDescent="0.3">
      <c r="H1482" s="1" t="str">
        <f t="shared" si="92"/>
        <v/>
      </c>
      <c r="I1482" s="13" t="str">
        <f t="shared" si="93"/>
        <v/>
      </c>
      <c r="J1482" s="13" t="str">
        <f t="shared" si="94"/>
        <v/>
      </c>
      <c r="K1482" s="13" t="str">
        <f t="shared" si="95"/>
        <v/>
      </c>
    </row>
    <row r="1483" spans="8:11" x14ac:dyDescent="0.3">
      <c r="H1483" s="1" t="str">
        <f t="shared" si="92"/>
        <v/>
      </c>
      <c r="I1483" s="13" t="str">
        <f t="shared" si="93"/>
        <v/>
      </c>
      <c r="J1483" s="13" t="str">
        <f t="shared" si="94"/>
        <v/>
      </c>
      <c r="K1483" s="13" t="str">
        <f t="shared" si="95"/>
        <v/>
      </c>
    </row>
    <row r="1484" spans="8:11" x14ac:dyDescent="0.3">
      <c r="H1484" s="1" t="str">
        <f t="shared" si="92"/>
        <v/>
      </c>
      <c r="I1484" s="13" t="str">
        <f t="shared" si="93"/>
        <v/>
      </c>
      <c r="J1484" s="13" t="str">
        <f t="shared" si="94"/>
        <v/>
      </c>
      <c r="K1484" s="13" t="str">
        <f t="shared" si="95"/>
        <v/>
      </c>
    </row>
    <row r="1485" spans="8:11" x14ac:dyDescent="0.3">
      <c r="H1485" s="1" t="str">
        <f t="shared" si="92"/>
        <v/>
      </c>
      <c r="I1485" s="13" t="str">
        <f t="shared" si="93"/>
        <v/>
      </c>
      <c r="J1485" s="13" t="str">
        <f t="shared" si="94"/>
        <v/>
      </c>
      <c r="K1485" s="13" t="str">
        <f t="shared" si="95"/>
        <v/>
      </c>
    </row>
    <row r="1486" spans="8:11" x14ac:dyDescent="0.3">
      <c r="H1486" s="1" t="str">
        <f t="shared" si="92"/>
        <v/>
      </c>
      <c r="I1486" s="13" t="str">
        <f t="shared" si="93"/>
        <v/>
      </c>
      <c r="J1486" s="13" t="str">
        <f t="shared" si="94"/>
        <v/>
      </c>
      <c r="K1486" s="13" t="str">
        <f t="shared" si="95"/>
        <v/>
      </c>
    </row>
    <row r="1487" spans="8:11" x14ac:dyDescent="0.3">
      <c r="H1487" s="1" t="str">
        <f t="shared" si="92"/>
        <v/>
      </c>
      <c r="I1487" s="13" t="str">
        <f t="shared" si="93"/>
        <v/>
      </c>
      <c r="J1487" s="13" t="str">
        <f t="shared" si="94"/>
        <v/>
      </c>
      <c r="K1487" s="13" t="str">
        <f t="shared" si="95"/>
        <v/>
      </c>
    </row>
    <row r="1488" spans="8:11" x14ac:dyDescent="0.3">
      <c r="H1488" s="1" t="str">
        <f t="shared" si="92"/>
        <v/>
      </c>
      <c r="I1488" s="13" t="str">
        <f t="shared" si="93"/>
        <v/>
      </c>
      <c r="J1488" s="13" t="str">
        <f t="shared" si="94"/>
        <v/>
      </c>
      <c r="K1488" s="13" t="str">
        <f t="shared" si="95"/>
        <v/>
      </c>
    </row>
    <row r="1489" spans="8:11" x14ac:dyDescent="0.3">
      <c r="H1489" s="1" t="str">
        <f t="shared" si="92"/>
        <v/>
      </c>
      <c r="I1489" s="13" t="str">
        <f t="shared" si="93"/>
        <v/>
      </c>
      <c r="J1489" s="13" t="str">
        <f t="shared" si="94"/>
        <v/>
      </c>
      <c r="K1489" s="13" t="str">
        <f t="shared" si="95"/>
        <v/>
      </c>
    </row>
    <row r="1490" spans="8:11" x14ac:dyDescent="0.3">
      <c r="H1490" s="1" t="str">
        <f t="shared" si="92"/>
        <v/>
      </c>
      <c r="I1490" s="13" t="str">
        <f t="shared" si="93"/>
        <v/>
      </c>
      <c r="J1490" s="13" t="str">
        <f t="shared" si="94"/>
        <v/>
      </c>
      <c r="K1490" s="13" t="str">
        <f t="shared" si="95"/>
        <v/>
      </c>
    </row>
    <row r="1491" spans="8:11" x14ac:dyDescent="0.3">
      <c r="H1491" s="1" t="str">
        <f t="shared" si="92"/>
        <v/>
      </c>
      <c r="I1491" s="13" t="str">
        <f t="shared" si="93"/>
        <v/>
      </c>
      <c r="J1491" s="13" t="str">
        <f t="shared" si="94"/>
        <v/>
      </c>
      <c r="K1491" s="13" t="str">
        <f t="shared" si="95"/>
        <v/>
      </c>
    </row>
    <row r="1492" spans="8:11" x14ac:dyDescent="0.3">
      <c r="H1492" s="1" t="str">
        <f t="shared" si="92"/>
        <v/>
      </c>
      <c r="I1492" s="13" t="str">
        <f t="shared" si="93"/>
        <v/>
      </c>
      <c r="J1492" s="13" t="str">
        <f t="shared" si="94"/>
        <v/>
      </c>
      <c r="K1492" s="13" t="str">
        <f t="shared" si="95"/>
        <v/>
      </c>
    </row>
    <row r="1493" spans="8:11" x14ac:dyDescent="0.3">
      <c r="H1493" s="1" t="str">
        <f t="shared" si="92"/>
        <v/>
      </c>
      <c r="I1493" s="13" t="str">
        <f t="shared" si="93"/>
        <v/>
      </c>
      <c r="J1493" s="13" t="str">
        <f t="shared" si="94"/>
        <v/>
      </c>
      <c r="K1493" s="13" t="str">
        <f t="shared" si="95"/>
        <v/>
      </c>
    </row>
    <row r="1494" spans="8:11" x14ac:dyDescent="0.3">
      <c r="H1494" s="1" t="str">
        <f t="shared" si="92"/>
        <v/>
      </c>
      <c r="I1494" s="13" t="str">
        <f t="shared" si="93"/>
        <v/>
      </c>
      <c r="J1494" s="13" t="str">
        <f t="shared" si="94"/>
        <v/>
      </c>
      <c r="K1494" s="13" t="str">
        <f t="shared" si="95"/>
        <v/>
      </c>
    </row>
    <row r="1495" spans="8:11" x14ac:dyDescent="0.3">
      <c r="H1495" s="1" t="str">
        <f t="shared" si="92"/>
        <v/>
      </c>
      <c r="I1495" s="13" t="str">
        <f t="shared" si="93"/>
        <v/>
      </c>
      <c r="J1495" s="13" t="str">
        <f t="shared" si="94"/>
        <v/>
      </c>
      <c r="K1495" s="13" t="str">
        <f t="shared" si="95"/>
        <v/>
      </c>
    </row>
    <row r="1496" spans="8:11" x14ac:dyDescent="0.3">
      <c r="H1496" s="1" t="str">
        <f t="shared" si="92"/>
        <v/>
      </c>
      <c r="I1496" s="13" t="str">
        <f t="shared" si="93"/>
        <v/>
      </c>
      <c r="J1496" s="13" t="str">
        <f t="shared" si="94"/>
        <v/>
      </c>
      <c r="K1496" s="13" t="str">
        <f t="shared" si="95"/>
        <v/>
      </c>
    </row>
    <row r="1497" spans="8:11" x14ac:dyDescent="0.3">
      <c r="H1497" s="1" t="str">
        <f t="shared" si="92"/>
        <v/>
      </c>
      <c r="I1497" s="13" t="str">
        <f t="shared" si="93"/>
        <v/>
      </c>
      <c r="J1497" s="13" t="str">
        <f t="shared" si="94"/>
        <v/>
      </c>
      <c r="K1497" s="13" t="str">
        <f t="shared" si="95"/>
        <v/>
      </c>
    </row>
    <row r="1498" spans="8:11" x14ac:dyDescent="0.3">
      <c r="H1498" s="1" t="str">
        <f t="shared" si="92"/>
        <v/>
      </c>
      <c r="I1498" s="13" t="str">
        <f t="shared" si="93"/>
        <v/>
      </c>
      <c r="J1498" s="13" t="str">
        <f t="shared" si="94"/>
        <v/>
      </c>
      <c r="K1498" s="13" t="str">
        <f t="shared" si="95"/>
        <v/>
      </c>
    </row>
    <row r="1499" spans="8:11" x14ac:dyDescent="0.3">
      <c r="H1499" s="1" t="str">
        <f t="shared" si="92"/>
        <v/>
      </c>
      <c r="I1499" s="13" t="str">
        <f t="shared" si="93"/>
        <v/>
      </c>
      <c r="J1499" s="13" t="str">
        <f t="shared" si="94"/>
        <v/>
      </c>
      <c r="K1499" s="13" t="str">
        <f t="shared" si="95"/>
        <v/>
      </c>
    </row>
    <row r="1500" spans="8:11" x14ac:dyDescent="0.3">
      <c r="H1500" s="1" t="str">
        <f t="shared" si="92"/>
        <v/>
      </c>
      <c r="I1500" s="13" t="str">
        <f t="shared" si="93"/>
        <v/>
      </c>
      <c r="J1500" s="13" t="str">
        <f t="shared" si="94"/>
        <v/>
      </c>
      <c r="K1500" s="13" t="str">
        <f t="shared" si="95"/>
        <v/>
      </c>
    </row>
    <row r="1501" spans="8:11" x14ac:dyDescent="0.3">
      <c r="H1501" s="1" t="str">
        <f t="shared" si="92"/>
        <v/>
      </c>
      <c r="I1501" s="13" t="str">
        <f t="shared" si="93"/>
        <v/>
      </c>
      <c r="J1501" s="13" t="str">
        <f t="shared" si="94"/>
        <v/>
      </c>
      <c r="K1501" s="13" t="str">
        <f t="shared" si="95"/>
        <v/>
      </c>
    </row>
    <row r="1502" spans="8:11" x14ac:dyDescent="0.3">
      <c r="H1502" s="1" t="str">
        <f t="shared" si="92"/>
        <v/>
      </c>
      <c r="I1502" s="13" t="str">
        <f t="shared" si="93"/>
        <v/>
      </c>
      <c r="J1502" s="13" t="str">
        <f t="shared" si="94"/>
        <v/>
      </c>
      <c r="K1502" s="13" t="str">
        <f t="shared" si="95"/>
        <v/>
      </c>
    </row>
    <row r="1503" spans="8:11" x14ac:dyDescent="0.3">
      <c r="H1503" s="1" t="str">
        <f t="shared" si="92"/>
        <v/>
      </c>
      <c r="I1503" s="13" t="str">
        <f t="shared" si="93"/>
        <v/>
      </c>
      <c r="J1503" s="13" t="str">
        <f t="shared" si="94"/>
        <v/>
      </c>
      <c r="K1503" s="13" t="str">
        <f t="shared" si="95"/>
        <v/>
      </c>
    </row>
    <row r="1504" spans="8:11" x14ac:dyDescent="0.3">
      <c r="H1504" s="1" t="str">
        <f t="shared" si="92"/>
        <v/>
      </c>
      <c r="I1504" s="13" t="str">
        <f t="shared" si="93"/>
        <v/>
      </c>
      <c r="J1504" s="13" t="str">
        <f t="shared" si="94"/>
        <v/>
      </c>
      <c r="K1504" s="13" t="str">
        <f t="shared" si="95"/>
        <v/>
      </c>
    </row>
    <row r="1505" spans="8:11" x14ac:dyDescent="0.3">
      <c r="H1505" s="1" t="str">
        <f t="shared" si="92"/>
        <v/>
      </c>
      <c r="I1505" s="13" t="str">
        <f t="shared" si="93"/>
        <v/>
      </c>
      <c r="J1505" s="13" t="str">
        <f t="shared" si="94"/>
        <v/>
      </c>
      <c r="K1505" s="13" t="str">
        <f t="shared" si="95"/>
        <v/>
      </c>
    </row>
    <row r="1506" spans="8:11" x14ac:dyDescent="0.3">
      <c r="H1506" s="1" t="str">
        <f t="shared" si="92"/>
        <v/>
      </c>
      <c r="I1506" s="13" t="str">
        <f t="shared" si="93"/>
        <v/>
      </c>
      <c r="J1506" s="13" t="str">
        <f t="shared" si="94"/>
        <v/>
      </c>
      <c r="K1506" s="13" t="str">
        <f t="shared" si="95"/>
        <v/>
      </c>
    </row>
    <row r="1507" spans="8:11" x14ac:dyDescent="0.3">
      <c r="H1507" s="1" t="str">
        <f t="shared" si="92"/>
        <v/>
      </c>
      <c r="I1507" s="13" t="str">
        <f t="shared" si="93"/>
        <v/>
      </c>
      <c r="J1507" s="13" t="str">
        <f t="shared" si="94"/>
        <v/>
      </c>
      <c r="K1507" s="13" t="str">
        <f t="shared" si="95"/>
        <v/>
      </c>
    </row>
    <row r="1508" spans="8:11" x14ac:dyDescent="0.3">
      <c r="H1508" s="1" t="str">
        <f t="shared" ref="H1508:H1571" si="96">IF(AND(LEN(I1508)&gt;0,LEN(J1508)&gt;0),J1508-I1508,"")</f>
        <v/>
      </c>
      <c r="I1508" s="13" t="str">
        <f t="shared" ref="I1508:I1571" si="97">IF(B1508="","",IF(ISNUMBER(B1508),B1508,DATE(VALUE(RIGHT(TRIM(B1508),4)),VALUE(MID(TRIM(B1508),4,2)),VALUE(LEFT(TRIM(B1508),2)))))</f>
        <v/>
      </c>
      <c r="J1508" s="13" t="str">
        <f t="shared" ref="J1508:J1571" si="98">IF(E1508="","",IF(ISNUMBER(E1508),E1508,DATE(VALUE(RIGHT(TRIM(E1508),4)),VALUE(MID(TRIM(E1508),4,2)),VALUE(LEFT(TRIM(E1508),2)))))</f>
        <v/>
      </c>
      <c r="K1508" s="13" t="str">
        <f t="shared" ref="K1508:K1571" si="99">IF(F1508="","",IF(ISNUMBER(F1508),F1508,DATE(VALUE(RIGHT(TRIM(F1508),4)),VALUE(MID(TRIM(F1508),4,2)),VALUE(LEFT(TRIM(F1508),2)))))</f>
        <v/>
      </c>
    </row>
    <row r="1509" spans="8:11" x14ac:dyDescent="0.3">
      <c r="H1509" s="1" t="str">
        <f t="shared" si="96"/>
        <v/>
      </c>
      <c r="I1509" s="13" t="str">
        <f t="shared" si="97"/>
        <v/>
      </c>
      <c r="J1509" s="13" t="str">
        <f t="shared" si="98"/>
        <v/>
      </c>
      <c r="K1509" s="13" t="str">
        <f t="shared" si="99"/>
        <v/>
      </c>
    </row>
    <row r="1510" spans="8:11" x14ac:dyDescent="0.3">
      <c r="H1510" s="1" t="str">
        <f t="shared" si="96"/>
        <v/>
      </c>
      <c r="I1510" s="13" t="str">
        <f t="shared" si="97"/>
        <v/>
      </c>
      <c r="J1510" s="13" t="str">
        <f t="shared" si="98"/>
        <v/>
      </c>
      <c r="K1510" s="13" t="str">
        <f t="shared" si="99"/>
        <v/>
      </c>
    </row>
    <row r="1511" spans="8:11" x14ac:dyDescent="0.3">
      <c r="H1511" s="1" t="str">
        <f t="shared" si="96"/>
        <v/>
      </c>
      <c r="I1511" s="13" t="str">
        <f t="shared" si="97"/>
        <v/>
      </c>
      <c r="J1511" s="13" t="str">
        <f t="shared" si="98"/>
        <v/>
      </c>
      <c r="K1511" s="13" t="str">
        <f t="shared" si="99"/>
        <v/>
      </c>
    </row>
    <row r="1512" spans="8:11" x14ac:dyDescent="0.3">
      <c r="H1512" s="1" t="str">
        <f t="shared" si="96"/>
        <v/>
      </c>
      <c r="I1512" s="13" t="str">
        <f t="shared" si="97"/>
        <v/>
      </c>
      <c r="J1512" s="13" t="str">
        <f t="shared" si="98"/>
        <v/>
      </c>
      <c r="K1512" s="13" t="str">
        <f t="shared" si="99"/>
        <v/>
      </c>
    </row>
    <row r="1513" spans="8:11" x14ac:dyDescent="0.3">
      <c r="H1513" s="1" t="str">
        <f t="shared" si="96"/>
        <v/>
      </c>
      <c r="I1513" s="13" t="str">
        <f t="shared" si="97"/>
        <v/>
      </c>
      <c r="J1513" s="13" t="str">
        <f t="shared" si="98"/>
        <v/>
      </c>
      <c r="K1513" s="13" t="str">
        <f t="shared" si="99"/>
        <v/>
      </c>
    </row>
    <row r="1514" spans="8:11" x14ac:dyDescent="0.3">
      <c r="H1514" s="1" t="str">
        <f t="shared" si="96"/>
        <v/>
      </c>
      <c r="I1514" s="13" t="str">
        <f t="shared" si="97"/>
        <v/>
      </c>
      <c r="J1514" s="13" t="str">
        <f t="shared" si="98"/>
        <v/>
      </c>
      <c r="K1514" s="13" t="str">
        <f t="shared" si="99"/>
        <v/>
      </c>
    </row>
    <row r="1515" spans="8:11" x14ac:dyDescent="0.3">
      <c r="H1515" s="1" t="str">
        <f t="shared" si="96"/>
        <v/>
      </c>
      <c r="I1515" s="13" t="str">
        <f t="shared" si="97"/>
        <v/>
      </c>
      <c r="J1515" s="13" t="str">
        <f t="shared" si="98"/>
        <v/>
      </c>
      <c r="K1515" s="13" t="str">
        <f t="shared" si="99"/>
        <v/>
      </c>
    </row>
    <row r="1516" spans="8:11" x14ac:dyDescent="0.3">
      <c r="H1516" s="1" t="str">
        <f t="shared" si="96"/>
        <v/>
      </c>
      <c r="I1516" s="13" t="str">
        <f t="shared" si="97"/>
        <v/>
      </c>
      <c r="J1516" s="13" t="str">
        <f t="shared" si="98"/>
        <v/>
      </c>
      <c r="K1516" s="13" t="str">
        <f t="shared" si="99"/>
        <v/>
      </c>
    </row>
    <row r="1517" spans="8:11" x14ac:dyDescent="0.3">
      <c r="H1517" s="1" t="str">
        <f t="shared" si="96"/>
        <v/>
      </c>
      <c r="I1517" s="13" t="str">
        <f t="shared" si="97"/>
        <v/>
      </c>
      <c r="J1517" s="13" t="str">
        <f t="shared" si="98"/>
        <v/>
      </c>
      <c r="K1517" s="13" t="str">
        <f t="shared" si="99"/>
        <v/>
      </c>
    </row>
    <row r="1518" spans="8:11" x14ac:dyDescent="0.3">
      <c r="H1518" s="1" t="str">
        <f t="shared" si="96"/>
        <v/>
      </c>
      <c r="I1518" s="13" t="str">
        <f t="shared" si="97"/>
        <v/>
      </c>
      <c r="J1518" s="13" t="str">
        <f t="shared" si="98"/>
        <v/>
      </c>
      <c r="K1518" s="13" t="str">
        <f t="shared" si="99"/>
        <v/>
      </c>
    </row>
    <row r="1519" spans="8:11" x14ac:dyDescent="0.3">
      <c r="H1519" s="1" t="str">
        <f t="shared" si="96"/>
        <v/>
      </c>
      <c r="I1519" s="13" t="str">
        <f t="shared" si="97"/>
        <v/>
      </c>
      <c r="J1519" s="13" t="str">
        <f t="shared" si="98"/>
        <v/>
      </c>
      <c r="K1519" s="13" t="str">
        <f t="shared" si="99"/>
        <v/>
      </c>
    </row>
    <row r="1520" spans="8:11" x14ac:dyDescent="0.3">
      <c r="H1520" s="1" t="str">
        <f t="shared" si="96"/>
        <v/>
      </c>
      <c r="I1520" s="13" t="str">
        <f t="shared" si="97"/>
        <v/>
      </c>
      <c r="J1520" s="13" t="str">
        <f t="shared" si="98"/>
        <v/>
      </c>
      <c r="K1520" s="13" t="str">
        <f t="shared" si="99"/>
        <v/>
      </c>
    </row>
    <row r="1521" spans="8:11" x14ac:dyDescent="0.3">
      <c r="H1521" s="1" t="str">
        <f t="shared" si="96"/>
        <v/>
      </c>
      <c r="I1521" s="13" t="str">
        <f t="shared" si="97"/>
        <v/>
      </c>
      <c r="J1521" s="13" t="str">
        <f t="shared" si="98"/>
        <v/>
      </c>
      <c r="K1521" s="13" t="str">
        <f t="shared" si="99"/>
        <v/>
      </c>
    </row>
    <row r="1522" spans="8:11" x14ac:dyDescent="0.3">
      <c r="H1522" s="1" t="str">
        <f t="shared" si="96"/>
        <v/>
      </c>
      <c r="I1522" s="13" t="str">
        <f t="shared" si="97"/>
        <v/>
      </c>
      <c r="J1522" s="13" t="str">
        <f t="shared" si="98"/>
        <v/>
      </c>
      <c r="K1522" s="13" t="str">
        <f t="shared" si="99"/>
        <v/>
      </c>
    </row>
    <row r="1523" spans="8:11" x14ac:dyDescent="0.3">
      <c r="H1523" s="1" t="str">
        <f t="shared" si="96"/>
        <v/>
      </c>
      <c r="I1523" s="13" t="str">
        <f t="shared" si="97"/>
        <v/>
      </c>
      <c r="J1523" s="13" t="str">
        <f t="shared" si="98"/>
        <v/>
      </c>
      <c r="K1523" s="13" t="str">
        <f t="shared" si="99"/>
        <v/>
      </c>
    </row>
    <row r="1524" spans="8:11" x14ac:dyDescent="0.3">
      <c r="H1524" s="1" t="str">
        <f t="shared" si="96"/>
        <v/>
      </c>
      <c r="I1524" s="13" t="str">
        <f t="shared" si="97"/>
        <v/>
      </c>
      <c r="J1524" s="13" t="str">
        <f t="shared" si="98"/>
        <v/>
      </c>
      <c r="K1524" s="13" t="str">
        <f t="shared" si="99"/>
        <v/>
      </c>
    </row>
    <row r="1525" spans="8:11" x14ac:dyDescent="0.3">
      <c r="H1525" s="1" t="str">
        <f t="shared" si="96"/>
        <v/>
      </c>
      <c r="I1525" s="13" t="str">
        <f t="shared" si="97"/>
        <v/>
      </c>
      <c r="J1525" s="13" t="str">
        <f t="shared" si="98"/>
        <v/>
      </c>
      <c r="K1525" s="13" t="str">
        <f t="shared" si="99"/>
        <v/>
      </c>
    </row>
    <row r="1526" spans="8:11" x14ac:dyDescent="0.3">
      <c r="H1526" s="1" t="str">
        <f t="shared" si="96"/>
        <v/>
      </c>
      <c r="I1526" s="13" t="str">
        <f t="shared" si="97"/>
        <v/>
      </c>
      <c r="J1526" s="13" t="str">
        <f t="shared" si="98"/>
        <v/>
      </c>
      <c r="K1526" s="13" t="str">
        <f t="shared" si="99"/>
        <v/>
      </c>
    </row>
    <row r="1527" spans="8:11" x14ac:dyDescent="0.3">
      <c r="H1527" s="1" t="str">
        <f t="shared" si="96"/>
        <v/>
      </c>
      <c r="I1527" s="13" t="str">
        <f t="shared" si="97"/>
        <v/>
      </c>
      <c r="J1527" s="13" t="str">
        <f t="shared" si="98"/>
        <v/>
      </c>
      <c r="K1527" s="13" t="str">
        <f t="shared" si="99"/>
        <v/>
      </c>
    </row>
    <row r="1528" spans="8:11" x14ac:dyDescent="0.3">
      <c r="H1528" s="1" t="str">
        <f t="shared" si="96"/>
        <v/>
      </c>
      <c r="I1528" s="13" t="str">
        <f t="shared" si="97"/>
        <v/>
      </c>
      <c r="J1528" s="13" t="str">
        <f t="shared" si="98"/>
        <v/>
      </c>
      <c r="K1528" s="13" t="str">
        <f t="shared" si="99"/>
        <v/>
      </c>
    </row>
    <row r="1529" spans="8:11" x14ac:dyDescent="0.3">
      <c r="H1529" s="1" t="str">
        <f t="shared" si="96"/>
        <v/>
      </c>
      <c r="I1529" s="13" t="str">
        <f t="shared" si="97"/>
        <v/>
      </c>
      <c r="J1529" s="13" t="str">
        <f t="shared" si="98"/>
        <v/>
      </c>
      <c r="K1529" s="13" t="str">
        <f t="shared" si="99"/>
        <v/>
      </c>
    </row>
    <row r="1530" spans="8:11" x14ac:dyDescent="0.3">
      <c r="H1530" s="1" t="str">
        <f t="shared" si="96"/>
        <v/>
      </c>
      <c r="I1530" s="13" t="str">
        <f t="shared" si="97"/>
        <v/>
      </c>
      <c r="J1530" s="13" t="str">
        <f t="shared" si="98"/>
        <v/>
      </c>
      <c r="K1530" s="13" t="str">
        <f t="shared" si="99"/>
        <v/>
      </c>
    </row>
    <row r="1531" spans="8:11" x14ac:dyDescent="0.3">
      <c r="H1531" s="1" t="str">
        <f t="shared" si="96"/>
        <v/>
      </c>
      <c r="I1531" s="13" t="str">
        <f t="shared" si="97"/>
        <v/>
      </c>
      <c r="J1531" s="13" t="str">
        <f t="shared" si="98"/>
        <v/>
      </c>
      <c r="K1531" s="13" t="str">
        <f t="shared" si="99"/>
        <v/>
      </c>
    </row>
    <row r="1532" spans="8:11" x14ac:dyDescent="0.3">
      <c r="H1532" s="1" t="str">
        <f t="shared" si="96"/>
        <v/>
      </c>
      <c r="I1532" s="13" t="str">
        <f t="shared" si="97"/>
        <v/>
      </c>
      <c r="J1532" s="13" t="str">
        <f t="shared" si="98"/>
        <v/>
      </c>
      <c r="K1532" s="13" t="str">
        <f t="shared" si="99"/>
        <v/>
      </c>
    </row>
    <row r="1533" spans="8:11" x14ac:dyDescent="0.3">
      <c r="H1533" s="1" t="str">
        <f t="shared" si="96"/>
        <v/>
      </c>
      <c r="I1533" s="13" t="str">
        <f t="shared" si="97"/>
        <v/>
      </c>
      <c r="J1533" s="13" t="str">
        <f t="shared" si="98"/>
        <v/>
      </c>
      <c r="K1533" s="13" t="str">
        <f t="shared" si="99"/>
        <v/>
      </c>
    </row>
    <row r="1534" spans="8:11" x14ac:dyDescent="0.3">
      <c r="H1534" s="1" t="str">
        <f t="shared" si="96"/>
        <v/>
      </c>
      <c r="I1534" s="13" t="str">
        <f t="shared" si="97"/>
        <v/>
      </c>
      <c r="J1534" s="13" t="str">
        <f t="shared" si="98"/>
        <v/>
      </c>
      <c r="K1534" s="13" t="str">
        <f t="shared" si="99"/>
        <v/>
      </c>
    </row>
    <row r="1535" spans="8:11" x14ac:dyDescent="0.3">
      <c r="H1535" s="1" t="str">
        <f t="shared" si="96"/>
        <v/>
      </c>
      <c r="I1535" s="13" t="str">
        <f t="shared" si="97"/>
        <v/>
      </c>
      <c r="J1535" s="13" t="str">
        <f t="shared" si="98"/>
        <v/>
      </c>
      <c r="K1535" s="13" t="str">
        <f t="shared" si="99"/>
        <v/>
      </c>
    </row>
    <row r="1536" spans="8:11" x14ac:dyDescent="0.3">
      <c r="H1536" s="1" t="str">
        <f t="shared" si="96"/>
        <v/>
      </c>
      <c r="I1536" s="13" t="str">
        <f t="shared" si="97"/>
        <v/>
      </c>
      <c r="J1536" s="13" t="str">
        <f t="shared" si="98"/>
        <v/>
      </c>
      <c r="K1536" s="13" t="str">
        <f t="shared" si="99"/>
        <v/>
      </c>
    </row>
    <row r="1537" spans="8:11" x14ac:dyDescent="0.3">
      <c r="H1537" s="1" t="str">
        <f t="shared" si="96"/>
        <v/>
      </c>
      <c r="I1537" s="13" t="str">
        <f t="shared" si="97"/>
        <v/>
      </c>
      <c r="J1537" s="13" t="str">
        <f t="shared" si="98"/>
        <v/>
      </c>
      <c r="K1537" s="13" t="str">
        <f t="shared" si="99"/>
        <v/>
      </c>
    </row>
    <row r="1538" spans="8:11" x14ac:dyDescent="0.3">
      <c r="H1538" s="1" t="str">
        <f t="shared" si="96"/>
        <v/>
      </c>
      <c r="I1538" s="13" t="str">
        <f t="shared" si="97"/>
        <v/>
      </c>
      <c r="J1538" s="13" t="str">
        <f t="shared" si="98"/>
        <v/>
      </c>
      <c r="K1538" s="13" t="str">
        <f t="shared" si="99"/>
        <v/>
      </c>
    </row>
    <row r="1539" spans="8:11" x14ac:dyDescent="0.3">
      <c r="H1539" s="1" t="str">
        <f t="shared" si="96"/>
        <v/>
      </c>
      <c r="I1539" s="13" t="str">
        <f t="shared" si="97"/>
        <v/>
      </c>
      <c r="J1539" s="13" t="str">
        <f t="shared" si="98"/>
        <v/>
      </c>
      <c r="K1539" s="13" t="str">
        <f t="shared" si="99"/>
        <v/>
      </c>
    </row>
    <row r="1540" spans="8:11" x14ac:dyDescent="0.3">
      <c r="H1540" s="1" t="str">
        <f t="shared" si="96"/>
        <v/>
      </c>
      <c r="I1540" s="13" t="str">
        <f t="shared" si="97"/>
        <v/>
      </c>
      <c r="J1540" s="13" t="str">
        <f t="shared" si="98"/>
        <v/>
      </c>
      <c r="K1540" s="13" t="str">
        <f t="shared" si="99"/>
        <v/>
      </c>
    </row>
    <row r="1541" spans="8:11" x14ac:dyDescent="0.3">
      <c r="H1541" s="1" t="str">
        <f t="shared" si="96"/>
        <v/>
      </c>
      <c r="I1541" s="13" t="str">
        <f t="shared" si="97"/>
        <v/>
      </c>
      <c r="J1541" s="13" t="str">
        <f t="shared" si="98"/>
        <v/>
      </c>
      <c r="K1541" s="13" t="str">
        <f t="shared" si="99"/>
        <v/>
      </c>
    </row>
    <row r="1542" spans="8:11" x14ac:dyDescent="0.3">
      <c r="H1542" s="1" t="str">
        <f t="shared" si="96"/>
        <v/>
      </c>
      <c r="I1542" s="13" t="str">
        <f t="shared" si="97"/>
        <v/>
      </c>
      <c r="J1542" s="13" t="str">
        <f t="shared" si="98"/>
        <v/>
      </c>
      <c r="K1542" s="13" t="str">
        <f t="shared" si="99"/>
        <v/>
      </c>
    </row>
    <row r="1543" spans="8:11" x14ac:dyDescent="0.3">
      <c r="H1543" s="1" t="str">
        <f t="shared" si="96"/>
        <v/>
      </c>
      <c r="I1543" s="13" t="str">
        <f t="shared" si="97"/>
        <v/>
      </c>
      <c r="J1543" s="13" t="str">
        <f t="shared" si="98"/>
        <v/>
      </c>
      <c r="K1543" s="13" t="str">
        <f t="shared" si="99"/>
        <v/>
      </c>
    </row>
    <row r="1544" spans="8:11" x14ac:dyDescent="0.3">
      <c r="H1544" s="1" t="str">
        <f t="shared" si="96"/>
        <v/>
      </c>
      <c r="I1544" s="13" t="str">
        <f t="shared" si="97"/>
        <v/>
      </c>
      <c r="J1544" s="13" t="str">
        <f t="shared" si="98"/>
        <v/>
      </c>
      <c r="K1544" s="13" t="str">
        <f t="shared" si="99"/>
        <v/>
      </c>
    </row>
    <row r="1545" spans="8:11" x14ac:dyDescent="0.3">
      <c r="H1545" s="1" t="str">
        <f t="shared" si="96"/>
        <v/>
      </c>
      <c r="I1545" s="13" t="str">
        <f t="shared" si="97"/>
        <v/>
      </c>
      <c r="J1545" s="13" t="str">
        <f t="shared" si="98"/>
        <v/>
      </c>
      <c r="K1545" s="13" t="str">
        <f t="shared" si="99"/>
        <v/>
      </c>
    </row>
    <row r="1546" spans="8:11" x14ac:dyDescent="0.3">
      <c r="H1546" s="1" t="str">
        <f t="shared" si="96"/>
        <v/>
      </c>
      <c r="I1546" s="13" t="str">
        <f t="shared" si="97"/>
        <v/>
      </c>
      <c r="J1546" s="13" t="str">
        <f t="shared" si="98"/>
        <v/>
      </c>
      <c r="K1546" s="13" t="str">
        <f t="shared" si="99"/>
        <v/>
      </c>
    </row>
    <row r="1547" spans="8:11" x14ac:dyDescent="0.3">
      <c r="H1547" s="1" t="str">
        <f t="shared" si="96"/>
        <v/>
      </c>
      <c r="I1547" s="13" t="str">
        <f t="shared" si="97"/>
        <v/>
      </c>
      <c r="J1547" s="13" t="str">
        <f t="shared" si="98"/>
        <v/>
      </c>
      <c r="K1547" s="13" t="str">
        <f t="shared" si="99"/>
        <v/>
      </c>
    </row>
    <row r="1548" spans="8:11" x14ac:dyDescent="0.3">
      <c r="H1548" s="1" t="str">
        <f t="shared" si="96"/>
        <v/>
      </c>
      <c r="I1548" s="13" t="str">
        <f t="shared" si="97"/>
        <v/>
      </c>
      <c r="J1548" s="13" t="str">
        <f t="shared" si="98"/>
        <v/>
      </c>
      <c r="K1548" s="13" t="str">
        <f t="shared" si="99"/>
        <v/>
      </c>
    </row>
    <row r="1549" spans="8:11" x14ac:dyDescent="0.3">
      <c r="H1549" s="1" t="str">
        <f t="shared" si="96"/>
        <v/>
      </c>
      <c r="I1549" s="13" t="str">
        <f t="shared" si="97"/>
        <v/>
      </c>
      <c r="J1549" s="13" t="str">
        <f t="shared" si="98"/>
        <v/>
      </c>
      <c r="K1549" s="13" t="str">
        <f t="shared" si="99"/>
        <v/>
      </c>
    </row>
    <row r="1550" spans="8:11" x14ac:dyDescent="0.3">
      <c r="H1550" s="1" t="str">
        <f t="shared" si="96"/>
        <v/>
      </c>
      <c r="I1550" s="13" t="str">
        <f t="shared" si="97"/>
        <v/>
      </c>
      <c r="J1550" s="13" t="str">
        <f t="shared" si="98"/>
        <v/>
      </c>
      <c r="K1550" s="13" t="str">
        <f t="shared" si="99"/>
        <v/>
      </c>
    </row>
    <row r="1551" spans="8:11" x14ac:dyDescent="0.3">
      <c r="H1551" s="1" t="str">
        <f t="shared" si="96"/>
        <v/>
      </c>
      <c r="I1551" s="13" t="str">
        <f t="shared" si="97"/>
        <v/>
      </c>
      <c r="J1551" s="13" t="str">
        <f t="shared" si="98"/>
        <v/>
      </c>
      <c r="K1551" s="13" t="str">
        <f t="shared" si="99"/>
        <v/>
      </c>
    </row>
    <row r="1552" spans="8:11" x14ac:dyDescent="0.3">
      <c r="H1552" s="1" t="str">
        <f t="shared" si="96"/>
        <v/>
      </c>
      <c r="I1552" s="13" t="str">
        <f t="shared" si="97"/>
        <v/>
      </c>
      <c r="J1552" s="13" t="str">
        <f t="shared" si="98"/>
        <v/>
      </c>
      <c r="K1552" s="13" t="str">
        <f t="shared" si="99"/>
        <v/>
      </c>
    </row>
    <row r="1553" spans="8:11" x14ac:dyDescent="0.3">
      <c r="H1553" s="1" t="str">
        <f t="shared" si="96"/>
        <v/>
      </c>
      <c r="I1553" s="13" t="str">
        <f t="shared" si="97"/>
        <v/>
      </c>
      <c r="J1553" s="13" t="str">
        <f t="shared" si="98"/>
        <v/>
      </c>
      <c r="K1553" s="13" t="str">
        <f t="shared" si="99"/>
        <v/>
      </c>
    </row>
    <row r="1554" spans="8:11" x14ac:dyDescent="0.3">
      <c r="H1554" s="1" t="str">
        <f t="shared" si="96"/>
        <v/>
      </c>
      <c r="I1554" s="13" t="str">
        <f t="shared" si="97"/>
        <v/>
      </c>
      <c r="J1554" s="13" t="str">
        <f t="shared" si="98"/>
        <v/>
      </c>
      <c r="K1554" s="13" t="str">
        <f t="shared" si="99"/>
        <v/>
      </c>
    </row>
    <row r="1555" spans="8:11" x14ac:dyDescent="0.3">
      <c r="H1555" s="1" t="str">
        <f t="shared" si="96"/>
        <v/>
      </c>
      <c r="I1555" s="13" t="str">
        <f t="shared" si="97"/>
        <v/>
      </c>
      <c r="J1555" s="13" t="str">
        <f t="shared" si="98"/>
        <v/>
      </c>
      <c r="K1555" s="13" t="str">
        <f t="shared" si="99"/>
        <v/>
      </c>
    </row>
    <row r="1556" spans="8:11" x14ac:dyDescent="0.3">
      <c r="H1556" s="1" t="str">
        <f t="shared" si="96"/>
        <v/>
      </c>
      <c r="I1556" s="13" t="str">
        <f t="shared" si="97"/>
        <v/>
      </c>
      <c r="J1556" s="13" t="str">
        <f t="shared" si="98"/>
        <v/>
      </c>
      <c r="K1556" s="13" t="str">
        <f t="shared" si="99"/>
        <v/>
      </c>
    </row>
    <row r="1557" spans="8:11" x14ac:dyDescent="0.3">
      <c r="H1557" s="1" t="str">
        <f t="shared" si="96"/>
        <v/>
      </c>
      <c r="I1557" s="13" t="str">
        <f t="shared" si="97"/>
        <v/>
      </c>
      <c r="J1557" s="13" t="str">
        <f t="shared" si="98"/>
        <v/>
      </c>
      <c r="K1557" s="13" t="str">
        <f t="shared" si="99"/>
        <v/>
      </c>
    </row>
    <row r="1558" spans="8:11" x14ac:dyDescent="0.3">
      <c r="H1558" s="1" t="str">
        <f t="shared" si="96"/>
        <v/>
      </c>
      <c r="I1558" s="13" t="str">
        <f t="shared" si="97"/>
        <v/>
      </c>
      <c r="J1558" s="13" t="str">
        <f t="shared" si="98"/>
        <v/>
      </c>
      <c r="K1558" s="13" t="str">
        <f t="shared" si="99"/>
        <v/>
      </c>
    </row>
    <row r="1559" spans="8:11" x14ac:dyDescent="0.3">
      <c r="H1559" s="1" t="str">
        <f t="shared" si="96"/>
        <v/>
      </c>
      <c r="I1559" s="13" t="str">
        <f t="shared" si="97"/>
        <v/>
      </c>
      <c r="J1559" s="13" t="str">
        <f t="shared" si="98"/>
        <v/>
      </c>
      <c r="K1559" s="13" t="str">
        <f t="shared" si="99"/>
        <v/>
      </c>
    </row>
    <row r="1560" spans="8:11" x14ac:dyDescent="0.3">
      <c r="H1560" s="1" t="str">
        <f t="shared" si="96"/>
        <v/>
      </c>
      <c r="I1560" s="13" t="str">
        <f t="shared" si="97"/>
        <v/>
      </c>
      <c r="J1560" s="13" t="str">
        <f t="shared" si="98"/>
        <v/>
      </c>
      <c r="K1560" s="13" t="str">
        <f t="shared" si="99"/>
        <v/>
      </c>
    </row>
    <row r="1561" spans="8:11" x14ac:dyDescent="0.3">
      <c r="H1561" s="1" t="str">
        <f t="shared" si="96"/>
        <v/>
      </c>
      <c r="I1561" s="13" t="str">
        <f t="shared" si="97"/>
        <v/>
      </c>
      <c r="J1561" s="13" t="str">
        <f t="shared" si="98"/>
        <v/>
      </c>
      <c r="K1561" s="13" t="str">
        <f t="shared" si="99"/>
        <v/>
      </c>
    </row>
    <row r="1562" spans="8:11" x14ac:dyDescent="0.3">
      <c r="H1562" s="1" t="str">
        <f t="shared" si="96"/>
        <v/>
      </c>
      <c r="I1562" s="13" t="str">
        <f t="shared" si="97"/>
        <v/>
      </c>
      <c r="J1562" s="13" t="str">
        <f t="shared" si="98"/>
        <v/>
      </c>
      <c r="K1562" s="13" t="str">
        <f t="shared" si="99"/>
        <v/>
      </c>
    </row>
    <row r="1563" spans="8:11" x14ac:dyDescent="0.3">
      <c r="H1563" s="1" t="str">
        <f t="shared" si="96"/>
        <v/>
      </c>
      <c r="I1563" s="13" t="str">
        <f t="shared" si="97"/>
        <v/>
      </c>
      <c r="J1563" s="13" t="str">
        <f t="shared" si="98"/>
        <v/>
      </c>
      <c r="K1563" s="13" t="str">
        <f t="shared" si="99"/>
        <v/>
      </c>
    </row>
    <row r="1564" spans="8:11" x14ac:dyDescent="0.3">
      <c r="H1564" s="1" t="str">
        <f t="shared" si="96"/>
        <v/>
      </c>
      <c r="I1564" s="13" t="str">
        <f t="shared" si="97"/>
        <v/>
      </c>
      <c r="J1564" s="13" t="str">
        <f t="shared" si="98"/>
        <v/>
      </c>
      <c r="K1564" s="13" t="str">
        <f t="shared" si="99"/>
        <v/>
      </c>
    </row>
    <row r="1565" spans="8:11" x14ac:dyDescent="0.3">
      <c r="H1565" s="1" t="str">
        <f t="shared" si="96"/>
        <v/>
      </c>
      <c r="I1565" s="13" t="str">
        <f t="shared" si="97"/>
        <v/>
      </c>
      <c r="J1565" s="13" t="str">
        <f t="shared" si="98"/>
        <v/>
      </c>
      <c r="K1565" s="13" t="str">
        <f t="shared" si="99"/>
        <v/>
      </c>
    </row>
    <row r="1566" spans="8:11" x14ac:dyDescent="0.3">
      <c r="H1566" s="1" t="str">
        <f t="shared" si="96"/>
        <v/>
      </c>
      <c r="I1566" s="13" t="str">
        <f t="shared" si="97"/>
        <v/>
      </c>
      <c r="J1566" s="13" t="str">
        <f t="shared" si="98"/>
        <v/>
      </c>
      <c r="K1566" s="13" t="str">
        <f t="shared" si="99"/>
        <v/>
      </c>
    </row>
    <row r="1567" spans="8:11" x14ac:dyDescent="0.3">
      <c r="H1567" s="1" t="str">
        <f t="shared" si="96"/>
        <v/>
      </c>
      <c r="I1567" s="13" t="str">
        <f t="shared" si="97"/>
        <v/>
      </c>
      <c r="J1567" s="13" t="str">
        <f t="shared" si="98"/>
        <v/>
      </c>
      <c r="K1567" s="13" t="str">
        <f t="shared" si="99"/>
        <v/>
      </c>
    </row>
    <row r="1568" spans="8:11" x14ac:dyDescent="0.3">
      <c r="H1568" s="1" t="str">
        <f t="shared" si="96"/>
        <v/>
      </c>
      <c r="I1568" s="13" t="str">
        <f t="shared" si="97"/>
        <v/>
      </c>
      <c r="J1568" s="13" t="str">
        <f t="shared" si="98"/>
        <v/>
      </c>
      <c r="K1568" s="13" t="str">
        <f t="shared" si="99"/>
        <v/>
      </c>
    </row>
    <row r="1569" spans="8:11" x14ac:dyDescent="0.3">
      <c r="H1569" s="1" t="str">
        <f t="shared" si="96"/>
        <v/>
      </c>
      <c r="I1569" s="13" t="str">
        <f t="shared" si="97"/>
        <v/>
      </c>
      <c r="J1569" s="13" t="str">
        <f t="shared" si="98"/>
        <v/>
      </c>
      <c r="K1569" s="13" t="str">
        <f t="shared" si="99"/>
        <v/>
      </c>
    </row>
    <row r="1570" spans="8:11" x14ac:dyDescent="0.3">
      <c r="H1570" s="1" t="str">
        <f t="shared" si="96"/>
        <v/>
      </c>
      <c r="I1570" s="13" t="str">
        <f t="shared" si="97"/>
        <v/>
      </c>
      <c r="J1570" s="13" t="str">
        <f t="shared" si="98"/>
        <v/>
      </c>
      <c r="K1570" s="13" t="str">
        <f t="shared" si="99"/>
        <v/>
      </c>
    </row>
    <row r="1571" spans="8:11" x14ac:dyDescent="0.3">
      <c r="H1571" s="1" t="str">
        <f t="shared" si="96"/>
        <v/>
      </c>
      <c r="I1571" s="13" t="str">
        <f t="shared" si="97"/>
        <v/>
      </c>
      <c r="J1571" s="13" t="str">
        <f t="shared" si="98"/>
        <v/>
      </c>
      <c r="K1571" s="13" t="str">
        <f t="shared" si="99"/>
        <v/>
      </c>
    </row>
    <row r="1572" spans="8:11" x14ac:dyDescent="0.3">
      <c r="H1572" s="1" t="str">
        <f t="shared" ref="H1572:H1635" si="100">IF(AND(LEN(I1572)&gt;0,LEN(J1572)&gt;0),J1572-I1572,"")</f>
        <v/>
      </c>
      <c r="I1572" s="13" t="str">
        <f t="shared" ref="I1572:I1635" si="101">IF(B1572="","",IF(ISNUMBER(B1572),B1572,DATE(VALUE(RIGHT(TRIM(B1572),4)),VALUE(MID(TRIM(B1572),4,2)),VALUE(LEFT(TRIM(B1572),2)))))</f>
        <v/>
      </c>
      <c r="J1572" s="13" t="str">
        <f t="shared" ref="J1572:J1635" si="102">IF(E1572="","",IF(ISNUMBER(E1572),E1572,DATE(VALUE(RIGHT(TRIM(E1572),4)),VALUE(MID(TRIM(E1572),4,2)),VALUE(LEFT(TRIM(E1572),2)))))</f>
        <v/>
      </c>
      <c r="K1572" s="13" t="str">
        <f t="shared" ref="K1572:K1635" si="103">IF(F1572="","",IF(ISNUMBER(F1572),F1572,DATE(VALUE(RIGHT(TRIM(F1572),4)),VALUE(MID(TRIM(F1572),4,2)),VALUE(LEFT(TRIM(F1572),2)))))</f>
        <v/>
      </c>
    </row>
    <row r="1573" spans="8:11" x14ac:dyDescent="0.3">
      <c r="H1573" s="1" t="str">
        <f t="shared" si="100"/>
        <v/>
      </c>
      <c r="I1573" s="13" t="str">
        <f t="shared" si="101"/>
        <v/>
      </c>
      <c r="J1573" s="13" t="str">
        <f t="shared" si="102"/>
        <v/>
      </c>
      <c r="K1573" s="13" t="str">
        <f t="shared" si="103"/>
        <v/>
      </c>
    </row>
    <row r="1574" spans="8:11" x14ac:dyDescent="0.3">
      <c r="H1574" s="1" t="str">
        <f t="shared" si="100"/>
        <v/>
      </c>
      <c r="I1574" s="13" t="str">
        <f t="shared" si="101"/>
        <v/>
      </c>
      <c r="J1574" s="13" t="str">
        <f t="shared" si="102"/>
        <v/>
      </c>
      <c r="K1574" s="13" t="str">
        <f t="shared" si="103"/>
        <v/>
      </c>
    </row>
    <row r="1575" spans="8:11" x14ac:dyDescent="0.3">
      <c r="H1575" s="1" t="str">
        <f t="shared" si="100"/>
        <v/>
      </c>
      <c r="I1575" s="13" t="str">
        <f t="shared" si="101"/>
        <v/>
      </c>
      <c r="J1575" s="13" t="str">
        <f t="shared" si="102"/>
        <v/>
      </c>
      <c r="K1575" s="13" t="str">
        <f t="shared" si="103"/>
        <v/>
      </c>
    </row>
    <row r="1576" spans="8:11" x14ac:dyDescent="0.3">
      <c r="H1576" s="1" t="str">
        <f t="shared" si="100"/>
        <v/>
      </c>
      <c r="I1576" s="13" t="str">
        <f t="shared" si="101"/>
        <v/>
      </c>
      <c r="J1576" s="13" t="str">
        <f t="shared" si="102"/>
        <v/>
      </c>
      <c r="K1576" s="13" t="str">
        <f t="shared" si="103"/>
        <v/>
      </c>
    </row>
    <row r="1577" spans="8:11" x14ac:dyDescent="0.3">
      <c r="H1577" s="1" t="str">
        <f t="shared" si="100"/>
        <v/>
      </c>
      <c r="I1577" s="13" t="str">
        <f t="shared" si="101"/>
        <v/>
      </c>
      <c r="J1577" s="13" t="str">
        <f t="shared" si="102"/>
        <v/>
      </c>
      <c r="K1577" s="13" t="str">
        <f t="shared" si="103"/>
        <v/>
      </c>
    </row>
    <row r="1578" spans="8:11" x14ac:dyDescent="0.3">
      <c r="H1578" s="1" t="str">
        <f t="shared" si="100"/>
        <v/>
      </c>
      <c r="I1578" s="13" t="str">
        <f t="shared" si="101"/>
        <v/>
      </c>
      <c r="J1578" s="13" t="str">
        <f t="shared" si="102"/>
        <v/>
      </c>
      <c r="K1578" s="13" t="str">
        <f t="shared" si="103"/>
        <v/>
      </c>
    </row>
    <row r="1579" spans="8:11" x14ac:dyDescent="0.3">
      <c r="H1579" s="1" t="str">
        <f t="shared" si="100"/>
        <v/>
      </c>
      <c r="I1579" s="13" t="str">
        <f t="shared" si="101"/>
        <v/>
      </c>
      <c r="J1579" s="13" t="str">
        <f t="shared" si="102"/>
        <v/>
      </c>
      <c r="K1579" s="13" t="str">
        <f t="shared" si="103"/>
        <v/>
      </c>
    </row>
    <row r="1580" spans="8:11" x14ac:dyDescent="0.3">
      <c r="H1580" s="1" t="str">
        <f t="shared" si="100"/>
        <v/>
      </c>
      <c r="I1580" s="13" t="str">
        <f t="shared" si="101"/>
        <v/>
      </c>
      <c r="J1580" s="13" t="str">
        <f t="shared" si="102"/>
        <v/>
      </c>
      <c r="K1580" s="13" t="str">
        <f t="shared" si="103"/>
        <v/>
      </c>
    </row>
    <row r="1581" spans="8:11" x14ac:dyDescent="0.3">
      <c r="H1581" s="1" t="str">
        <f t="shared" si="100"/>
        <v/>
      </c>
      <c r="I1581" s="13" t="str">
        <f t="shared" si="101"/>
        <v/>
      </c>
      <c r="J1581" s="13" t="str">
        <f t="shared" si="102"/>
        <v/>
      </c>
      <c r="K1581" s="13" t="str">
        <f t="shared" si="103"/>
        <v/>
      </c>
    </row>
    <row r="1582" spans="8:11" x14ac:dyDescent="0.3">
      <c r="H1582" s="1" t="str">
        <f t="shared" si="100"/>
        <v/>
      </c>
      <c r="I1582" s="13" t="str">
        <f t="shared" si="101"/>
        <v/>
      </c>
      <c r="J1582" s="13" t="str">
        <f t="shared" si="102"/>
        <v/>
      </c>
      <c r="K1582" s="13" t="str">
        <f t="shared" si="103"/>
        <v/>
      </c>
    </row>
    <row r="1583" spans="8:11" x14ac:dyDescent="0.3">
      <c r="H1583" s="1" t="str">
        <f t="shared" si="100"/>
        <v/>
      </c>
      <c r="I1583" s="13" t="str">
        <f t="shared" si="101"/>
        <v/>
      </c>
      <c r="J1583" s="13" t="str">
        <f t="shared" si="102"/>
        <v/>
      </c>
      <c r="K1583" s="13" t="str">
        <f t="shared" si="103"/>
        <v/>
      </c>
    </row>
    <row r="1584" spans="8:11" x14ac:dyDescent="0.3">
      <c r="H1584" s="1" t="str">
        <f t="shared" si="100"/>
        <v/>
      </c>
      <c r="I1584" s="13" t="str">
        <f t="shared" si="101"/>
        <v/>
      </c>
      <c r="J1584" s="13" t="str">
        <f t="shared" si="102"/>
        <v/>
      </c>
      <c r="K1584" s="13" t="str">
        <f t="shared" si="103"/>
        <v/>
      </c>
    </row>
    <row r="1585" spans="8:11" x14ac:dyDescent="0.3">
      <c r="H1585" s="1" t="str">
        <f t="shared" si="100"/>
        <v/>
      </c>
      <c r="I1585" s="13" t="str">
        <f t="shared" si="101"/>
        <v/>
      </c>
      <c r="J1585" s="13" t="str">
        <f t="shared" si="102"/>
        <v/>
      </c>
      <c r="K1585" s="13" t="str">
        <f t="shared" si="103"/>
        <v/>
      </c>
    </row>
    <row r="1586" spans="8:11" x14ac:dyDescent="0.3">
      <c r="H1586" s="1" t="str">
        <f t="shared" si="100"/>
        <v/>
      </c>
      <c r="I1586" s="13" t="str">
        <f t="shared" si="101"/>
        <v/>
      </c>
      <c r="J1586" s="13" t="str">
        <f t="shared" si="102"/>
        <v/>
      </c>
      <c r="K1586" s="13" t="str">
        <f t="shared" si="103"/>
        <v/>
      </c>
    </row>
    <row r="1587" spans="8:11" x14ac:dyDescent="0.3">
      <c r="H1587" s="1" t="str">
        <f t="shared" si="100"/>
        <v/>
      </c>
      <c r="I1587" s="13" t="str">
        <f t="shared" si="101"/>
        <v/>
      </c>
      <c r="J1587" s="13" t="str">
        <f t="shared" si="102"/>
        <v/>
      </c>
      <c r="K1587" s="13" t="str">
        <f t="shared" si="103"/>
        <v/>
      </c>
    </row>
    <row r="1588" spans="8:11" x14ac:dyDescent="0.3">
      <c r="H1588" s="1" t="str">
        <f t="shared" si="100"/>
        <v/>
      </c>
      <c r="I1588" s="13" t="str">
        <f t="shared" si="101"/>
        <v/>
      </c>
      <c r="J1588" s="13" t="str">
        <f t="shared" si="102"/>
        <v/>
      </c>
      <c r="K1588" s="13" t="str">
        <f t="shared" si="103"/>
        <v/>
      </c>
    </row>
    <row r="1589" spans="8:11" x14ac:dyDescent="0.3">
      <c r="H1589" s="1" t="str">
        <f t="shared" si="100"/>
        <v/>
      </c>
      <c r="I1589" s="13" t="str">
        <f t="shared" si="101"/>
        <v/>
      </c>
      <c r="J1589" s="13" t="str">
        <f t="shared" si="102"/>
        <v/>
      </c>
      <c r="K1589" s="13" t="str">
        <f t="shared" si="103"/>
        <v/>
      </c>
    </row>
    <row r="1590" spans="8:11" x14ac:dyDescent="0.3">
      <c r="H1590" s="1" t="str">
        <f t="shared" si="100"/>
        <v/>
      </c>
      <c r="I1590" s="13" t="str">
        <f t="shared" si="101"/>
        <v/>
      </c>
      <c r="J1590" s="13" t="str">
        <f t="shared" si="102"/>
        <v/>
      </c>
      <c r="K1590" s="13" t="str">
        <f t="shared" si="103"/>
        <v/>
      </c>
    </row>
    <row r="1591" spans="8:11" x14ac:dyDescent="0.3">
      <c r="H1591" s="1" t="str">
        <f t="shared" si="100"/>
        <v/>
      </c>
      <c r="I1591" s="13" t="str">
        <f t="shared" si="101"/>
        <v/>
      </c>
      <c r="J1591" s="13" t="str">
        <f t="shared" si="102"/>
        <v/>
      </c>
      <c r="K1591" s="13" t="str">
        <f t="shared" si="103"/>
        <v/>
      </c>
    </row>
    <row r="1592" spans="8:11" x14ac:dyDescent="0.3">
      <c r="H1592" s="1" t="str">
        <f t="shared" si="100"/>
        <v/>
      </c>
      <c r="I1592" s="13" t="str">
        <f t="shared" si="101"/>
        <v/>
      </c>
      <c r="J1592" s="13" t="str">
        <f t="shared" si="102"/>
        <v/>
      </c>
      <c r="K1592" s="13" t="str">
        <f t="shared" si="103"/>
        <v/>
      </c>
    </row>
    <row r="1593" spans="8:11" x14ac:dyDescent="0.3">
      <c r="H1593" s="1" t="str">
        <f t="shared" si="100"/>
        <v/>
      </c>
      <c r="I1593" s="13" t="str">
        <f t="shared" si="101"/>
        <v/>
      </c>
      <c r="J1593" s="13" t="str">
        <f t="shared" si="102"/>
        <v/>
      </c>
      <c r="K1593" s="13" t="str">
        <f t="shared" si="103"/>
        <v/>
      </c>
    </row>
    <row r="1594" spans="8:11" x14ac:dyDescent="0.3">
      <c r="H1594" s="1" t="str">
        <f t="shared" si="100"/>
        <v/>
      </c>
      <c r="I1594" s="13" t="str">
        <f t="shared" si="101"/>
        <v/>
      </c>
      <c r="J1594" s="13" t="str">
        <f t="shared" si="102"/>
        <v/>
      </c>
      <c r="K1594" s="13" t="str">
        <f t="shared" si="103"/>
        <v/>
      </c>
    </row>
    <row r="1595" spans="8:11" x14ac:dyDescent="0.3">
      <c r="H1595" s="1" t="str">
        <f t="shared" si="100"/>
        <v/>
      </c>
      <c r="I1595" s="13" t="str">
        <f t="shared" si="101"/>
        <v/>
      </c>
      <c r="J1595" s="13" t="str">
        <f t="shared" si="102"/>
        <v/>
      </c>
      <c r="K1595" s="13" t="str">
        <f t="shared" si="103"/>
        <v/>
      </c>
    </row>
    <row r="1596" spans="8:11" x14ac:dyDescent="0.3">
      <c r="H1596" s="1" t="str">
        <f t="shared" si="100"/>
        <v/>
      </c>
      <c r="I1596" s="13" t="str">
        <f t="shared" si="101"/>
        <v/>
      </c>
      <c r="J1596" s="13" t="str">
        <f t="shared" si="102"/>
        <v/>
      </c>
      <c r="K1596" s="13" t="str">
        <f t="shared" si="103"/>
        <v/>
      </c>
    </row>
    <row r="1597" spans="8:11" x14ac:dyDescent="0.3">
      <c r="H1597" s="1" t="str">
        <f t="shared" si="100"/>
        <v/>
      </c>
      <c r="I1597" s="13" t="str">
        <f t="shared" si="101"/>
        <v/>
      </c>
      <c r="J1597" s="13" t="str">
        <f t="shared" si="102"/>
        <v/>
      </c>
      <c r="K1597" s="13" t="str">
        <f t="shared" si="103"/>
        <v/>
      </c>
    </row>
    <row r="1598" spans="8:11" x14ac:dyDescent="0.3">
      <c r="H1598" s="1" t="str">
        <f t="shared" si="100"/>
        <v/>
      </c>
      <c r="I1598" s="13" t="str">
        <f t="shared" si="101"/>
        <v/>
      </c>
      <c r="J1598" s="13" t="str">
        <f t="shared" si="102"/>
        <v/>
      </c>
      <c r="K1598" s="13" t="str">
        <f t="shared" si="103"/>
        <v/>
      </c>
    </row>
    <row r="1599" spans="8:11" x14ac:dyDescent="0.3">
      <c r="H1599" s="1" t="str">
        <f t="shared" si="100"/>
        <v/>
      </c>
      <c r="I1599" s="13" t="str">
        <f t="shared" si="101"/>
        <v/>
      </c>
      <c r="J1599" s="13" t="str">
        <f t="shared" si="102"/>
        <v/>
      </c>
      <c r="K1599" s="13" t="str">
        <f t="shared" si="103"/>
        <v/>
      </c>
    </row>
    <row r="1600" spans="8:11" x14ac:dyDescent="0.3">
      <c r="H1600" s="1" t="str">
        <f t="shared" si="100"/>
        <v/>
      </c>
      <c r="I1600" s="13" t="str">
        <f t="shared" si="101"/>
        <v/>
      </c>
      <c r="J1600" s="13" t="str">
        <f t="shared" si="102"/>
        <v/>
      </c>
      <c r="K1600" s="13" t="str">
        <f t="shared" si="103"/>
        <v/>
      </c>
    </row>
    <row r="1601" spans="8:11" x14ac:dyDescent="0.3">
      <c r="H1601" s="1" t="str">
        <f t="shared" si="100"/>
        <v/>
      </c>
      <c r="I1601" s="13" t="str">
        <f t="shared" si="101"/>
        <v/>
      </c>
      <c r="J1601" s="13" t="str">
        <f t="shared" si="102"/>
        <v/>
      </c>
      <c r="K1601" s="13" t="str">
        <f t="shared" si="103"/>
        <v/>
      </c>
    </row>
    <row r="1602" spans="8:11" x14ac:dyDescent="0.3">
      <c r="H1602" s="1" t="str">
        <f t="shared" si="100"/>
        <v/>
      </c>
      <c r="I1602" s="13" t="str">
        <f t="shared" si="101"/>
        <v/>
      </c>
      <c r="J1602" s="13" t="str">
        <f t="shared" si="102"/>
        <v/>
      </c>
      <c r="K1602" s="13" t="str">
        <f t="shared" si="103"/>
        <v/>
      </c>
    </row>
    <row r="1603" spans="8:11" x14ac:dyDescent="0.3">
      <c r="H1603" s="1" t="str">
        <f t="shared" si="100"/>
        <v/>
      </c>
      <c r="I1603" s="13" t="str">
        <f t="shared" si="101"/>
        <v/>
      </c>
      <c r="J1603" s="13" t="str">
        <f t="shared" si="102"/>
        <v/>
      </c>
      <c r="K1603" s="13" t="str">
        <f t="shared" si="103"/>
        <v/>
      </c>
    </row>
    <row r="1604" spans="8:11" x14ac:dyDescent="0.3">
      <c r="H1604" s="1" t="str">
        <f t="shared" si="100"/>
        <v/>
      </c>
      <c r="I1604" s="13" t="str">
        <f t="shared" si="101"/>
        <v/>
      </c>
      <c r="J1604" s="13" t="str">
        <f t="shared" si="102"/>
        <v/>
      </c>
      <c r="K1604" s="13" t="str">
        <f t="shared" si="103"/>
        <v/>
      </c>
    </row>
    <row r="1605" spans="8:11" x14ac:dyDescent="0.3">
      <c r="H1605" s="1" t="str">
        <f t="shared" si="100"/>
        <v/>
      </c>
      <c r="I1605" s="13" t="str">
        <f t="shared" si="101"/>
        <v/>
      </c>
      <c r="J1605" s="13" t="str">
        <f t="shared" si="102"/>
        <v/>
      </c>
      <c r="K1605" s="13" t="str">
        <f t="shared" si="103"/>
        <v/>
      </c>
    </row>
    <row r="1606" spans="8:11" x14ac:dyDescent="0.3">
      <c r="H1606" s="1" t="str">
        <f t="shared" si="100"/>
        <v/>
      </c>
      <c r="I1606" s="13" t="str">
        <f t="shared" si="101"/>
        <v/>
      </c>
      <c r="J1606" s="13" t="str">
        <f t="shared" si="102"/>
        <v/>
      </c>
      <c r="K1606" s="13" t="str">
        <f t="shared" si="103"/>
        <v/>
      </c>
    </row>
    <row r="1607" spans="8:11" x14ac:dyDescent="0.3">
      <c r="H1607" s="1" t="str">
        <f t="shared" si="100"/>
        <v/>
      </c>
      <c r="I1607" s="13" t="str">
        <f t="shared" si="101"/>
        <v/>
      </c>
      <c r="J1607" s="13" t="str">
        <f t="shared" si="102"/>
        <v/>
      </c>
      <c r="K1607" s="13" t="str">
        <f t="shared" si="103"/>
        <v/>
      </c>
    </row>
    <row r="1608" spans="8:11" x14ac:dyDescent="0.3">
      <c r="H1608" s="1" t="str">
        <f t="shared" si="100"/>
        <v/>
      </c>
      <c r="I1608" s="13" t="str">
        <f t="shared" si="101"/>
        <v/>
      </c>
      <c r="J1608" s="13" t="str">
        <f t="shared" si="102"/>
        <v/>
      </c>
      <c r="K1608" s="13" t="str">
        <f t="shared" si="103"/>
        <v/>
      </c>
    </row>
    <row r="1609" spans="8:11" x14ac:dyDescent="0.3">
      <c r="H1609" s="1" t="str">
        <f t="shared" si="100"/>
        <v/>
      </c>
      <c r="I1609" s="13" t="str">
        <f t="shared" si="101"/>
        <v/>
      </c>
      <c r="J1609" s="13" t="str">
        <f t="shared" si="102"/>
        <v/>
      </c>
      <c r="K1609" s="13" t="str">
        <f t="shared" si="103"/>
        <v/>
      </c>
    </row>
    <row r="1610" spans="8:11" x14ac:dyDescent="0.3">
      <c r="H1610" s="1" t="str">
        <f t="shared" si="100"/>
        <v/>
      </c>
      <c r="I1610" s="13" t="str">
        <f t="shared" si="101"/>
        <v/>
      </c>
      <c r="J1610" s="13" t="str">
        <f t="shared" si="102"/>
        <v/>
      </c>
      <c r="K1610" s="13" t="str">
        <f t="shared" si="103"/>
        <v/>
      </c>
    </row>
    <row r="1611" spans="8:11" x14ac:dyDescent="0.3">
      <c r="H1611" s="1" t="str">
        <f t="shared" si="100"/>
        <v/>
      </c>
      <c r="I1611" s="13" t="str">
        <f t="shared" si="101"/>
        <v/>
      </c>
      <c r="J1611" s="13" t="str">
        <f t="shared" si="102"/>
        <v/>
      </c>
      <c r="K1611" s="13" t="str">
        <f t="shared" si="103"/>
        <v/>
      </c>
    </row>
    <row r="1612" spans="8:11" x14ac:dyDescent="0.3">
      <c r="H1612" s="1" t="str">
        <f t="shared" si="100"/>
        <v/>
      </c>
      <c r="I1612" s="13" t="str">
        <f t="shared" si="101"/>
        <v/>
      </c>
      <c r="J1612" s="13" t="str">
        <f t="shared" si="102"/>
        <v/>
      </c>
      <c r="K1612" s="13" t="str">
        <f t="shared" si="103"/>
        <v/>
      </c>
    </row>
    <row r="1613" spans="8:11" x14ac:dyDescent="0.3">
      <c r="H1613" s="1" t="str">
        <f t="shared" si="100"/>
        <v/>
      </c>
      <c r="I1613" s="13" t="str">
        <f t="shared" si="101"/>
        <v/>
      </c>
      <c r="J1613" s="13" t="str">
        <f t="shared" si="102"/>
        <v/>
      </c>
      <c r="K1613" s="13" t="str">
        <f t="shared" si="103"/>
        <v/>
      </c>
    </row>
    <row r="1614" spans="8:11" x14ac:dyDescent="0.3">
      <c r="H1614" s="1" t="str">
        <f t="shared" si="100"/>
        <v/>
      </c>
      <c r="I1614" s="13" t="str">
        <f t="shared" si="101"/>
        <v/>
      </c>
      <c r="J1614" s="13" t="str">
        <f t="shared" si="102"/>
        <v/>
      </c>
      <c r="K1614" s="13" t="str">
        <f t="shared" si="103"/>
        <v/>
      </c>
    </row>
    <row r="1615" spans="8:11" x14ac:dyDescent="0.3">
      <c r="H1615" s="1" t="str">
        <f t="shared" si="100"/>
        <v/>
      </c>
      <c r="I1615" s="13" t="str">
        <f t="shared" si="101"/>
        <v/>
      </c>
      <c r="J1615" s="13" t="str">
        <f t="shared" si="102"/>
        <v/>
      </c>
      <c r="K1615" s="13" t="str">
        <f t="shared" si="103"/>
        <v/>
      </c>
    </row>
    <row r="1616" spans="8:11" x14ac:dyDescent="0.3">
      <c r="H1616" s="1" t="str">
        <f t="shared" si="100"/>
        <v/>
      </c>
      <c r="I1616" s="13" t="str">
        <f t="shared" si="101"/>
        <v/>
      </c>
      <c r="J1616" s="13" t="str">
        <f t="shared" si="102"/>
        <v/>
      </c>
      <c r="K1616" s="13" t="str">
        <f t="shared" si="103"/>
        <v/>
      </c>
    </row>
    <row r="1617" spans="8:11" x14ac:dyDescent="0.3">
      <c r="H1617" s="1" t="str">
        <f t="shared" si="100"/>
        <v/>
      </c>
      <c r="I1617" s="13" t="str">
        <f t="shared" si="101"/>
        <v/>
      </c>
      <c r="J1617" s="13" t="str">
        <f t="shared" si="102"/>
        <v/>
      </c>
      <c r="K1617" s="13" t="str">
        <f t="shared" si="103"/>
        <v/>
      </c>
    </row>
    <row r="1618" spans="8:11" x14ac:dyDescent="0.3">
      <c r="H1618" s="1" t="str">
        <f t="shared" si="100"/>
        <v/>
      </c>
      <c r="I1618" s="13" t="str">
        <f t="shared" si="101"/>
        <v/>
      </c>
      <c r="J1618" s="13" t="str">
        <f t="shared" si="102"/>
        <v/>
      </c>
      <c r="K1618" s="13" t="str">
        <f t="shared" si="103"/>
        <v/>
      </c>
    </row>
    <row r="1619" spans="8:11" x14ac:dyDescent="0.3">
      <c r="H1619" s="1" t="str">
        <f t="shared" si="100"/>
        <v/>
      </c>
      <c r="I1619" s="13" t="str">
        <f t="shared" si="101"/>
        <v/>
      </c>
      <c r="J1619" s="13" t="str">
        <f t="shared" si="102"/>
        <v/>
      </c>
      <c r="K1619" s="13" t="str">
        <f t="shared" si="103"/>
        <v/>
      </c>
    </row>
    <row r="1620" spans="8:11" x14ac:dyDescent="0.3">
      <c r="H1620" s="1" t="str">
        <f t="shared" si="100"/>
        <v/>
      </c>
      <c r="I1620" s="13" t="str">
        <f t="shared" si="101"/>
        <v/>
      </c>
      <c r="J1620" s="13" t="str">
        <f t="shared" si="102"/>
        <v/>
      </c>
      <c r="K1620" s="13" t="str">
        <f t="shared" si="103"/>
        <v/>
      </c>
    </row>
    <row r="1621" spans="8:11" x14ac:dyDescent="0.3">
      <c r="H1621" s="1" t="str">
        <f t="shared" si="100"/>
        <v/>
      </c>
      <c r="I1621" s="13" t="str">
        <f t="shared" si="101"/>
        <v/>
      </c>
      <c r="J1621" s="13" t="str">
        <f t="shared" si="102"/>
        <v/>
      </c>
      <c r="K1621" s="13" t="str">
        <f t="shared" si="103"/>
        <v/>
      </c>
    </row>
    <row r="1622" spans="8:11" x14ac:dyDescent="0.3">
      <c r="H1622" s="1" t="str">
        <f t="shared" si="100"/>
        <v/>
      </c>
      <c r="I1622" s="13" t="str">
        <f t="shared" si="101"/>
        <v/>
      </c>
      <c r="J1622" s="13" t="str">
        <f t="shared" si="102"/>
        <v/>
      </c>
      <c r="K1622" s="13" t="str">
        <f t="shared" si="103"/>
        <v/>
      </c>
    </row>
    <row r="1623" spans="8:11" x14ac:dyDescent="0.3">
      <c r="H1623" s="1" t="str">
        <f t="shared" si="100"/>
        <v/>
      </c>
      <c r="I1623" s="13" t="str">
        <f t="shared" si="101"/>
        <v/>
      </c>
      <c r="J1623" s="13" t="str">
        <f t="shared" si="102"/>
        <v/>
      </c>
      <c r="K1623" s="13" t="str">
        <f t="shared" si="103"/>
        <v/>
      </c>
    </row>
    <row r="1624" spans="8:11" x14ac:dyDescent="0.3">
      <c r="H1624" s="1" t="str">
        <f t="shared" si="100"/>
        <v/>
      </c>
      <c r="I1624" s="13" t="str">
        <f t="shared" si="101"/>
        <v/>
      </c>
      <c r="J1624" s="13" t="str">
        <f t="shared" si="102"/>
        <v/>
      </c>
      <c r="K1624" s="13" t="str">
        <f t="shared" si="103"/>
        <v/>
      </c>
    </row>
    <row r="1625" spans="8:11" x14ac:dyDescent="0.3">
      <c r="H1625" s="1" t="str">
        <f t="shared" si="100"/>
        <v/>
      </c>
      <c r="I1625" s="13" t="str">
        <f t="shared" si="101"/>
        <v/>
      </c>
      <c r="J1625" s="13" t="str">
        <f t="shared" si="102"/>
        <v/>
      </c>
      <c r="K1625" s="13" t="str">
        <f t="shared" si="103"/>
        <v/>
      </c>
    </row>
    <row r="1626" spans="8:11" x14ac:dyDescent="0.3">
      <c r="H1626" s="1" t="str">
        <f t="shared" si="100"/>
        <v/>
      </c>
      <c r="I1626" s="13" t="str">
        <f t="shared" si="101"/>
        <v/>
      </c>
      <c r="J1626" s="13" t="str">
        <f t="shared" si="102"/>
        <v/>
      </c>
      <c r="K1626" s="13" t="str">
        <f t="shared" si="103"/>
        <v/>
      </c>
    </row>
    <row r="1627" spans="8:11" x14ac:dyDescent="0.3">
      <c r="H1627" s="1" t="str">
        <f t="shared" si="100"/>
        <v/>
      </c>
      <c r="I1627" s="13" t="str">
        <f t="shared" si="101"/>
        <v/>
      </c>
      <c r="J1627" s="13" t="str">
        <f t="shared" si="102"/>
        <v/>
      </c>
      <c r="K1627" s="13" t="str">
        <f t="shared" si="103"/>
        <v/>
      </c>
    </row>
    <row r="1628" spans="8:11" x14ac:dyDescent="0.3">
      <c r="H1628" s="1" t="str">
        <f t="shared" si="100"/>
        <v/>
      </c>
      <c r="I1628" s="13" t="str">
        <f t="shared" si="101"/>
        <v/>
      </c>
      <c r="J1628" s="13" t="str">
        <f t="shared" si="102"/>
        <v/>
      </c>
      <c r="K1628" s="13" t="str">
        <f t="shared" si="103"/>
        <v/>
      </c>
    </row>
    <row r="1629" spans="8:11" x14ac:dyDescent="0.3">
      <c r="H1629" s="1" t="str">
        <f t="shared" si="100"/>
        <v/>
      </c>
      <c r="I1629" s="13" t="str">
        <f t="shared" si="101"/>
        <v/>
      </c>
      <c r="J1629" s="13" t="str">
        <f t="shared" si="102"/>
        <v/>
      </c>
      <c r="K1629" s="13" t="str">
        <f t="shared" si="103"/>
        <v/>
      </c>
    </row>
    <row r="1630" spans="8:11" x14ac:dyDescent="0.3">
      <c r="H1630" s="1" t="str">
        <f t="shared" si="100"/>
        <v/>
      </c>
      <c r="I1630" s="13" t="str">
        <f t="shared" si="101"/>
        <v/>
      </c>
      <c r="J1630" s="13" t="str">
        <f t="shared" si="102"/>
        <v/>
      </c>
      <c r="K1630" s="13" t="str">
        <f t="shared" si="103"/>
        <v/>
      </c>
    </row>
    <row r="1631" spans="8:11" x14ac:dyDescent="0.3">
      <c r="H1631" s="1" t="str">
        <f t="shared" si="100"/>
        <v/>
      </c>
      <c r="I1631" s="13" t="str">
        <f t="shared" si="101"/>
        <v/>
      </c>
      <c r="J1631" s="13" t="str">
        <f t="shared" si="102"/>
        <v/>
      </c>
      <c r="K1631" s="13" t="str">
        <f t="shared" si="103"/>
        <v/>
      </c>
    </row>
    <row r="1632" spans="8:11" x14ac:dyDescent="0.3">
      <c r="H1632" s="1" t="str">
        <f t="shared" si="100"/>
        <v/>
      </c>
      <c r="I1632" s="13" t="str">
        <f t="shared" si="101"/>
        <v/>
      </c>
      <c r="J1632" s="13" t="str">
        <f t="shared" si="102"/>
        <v/>
      </c>
      <c r="K1632" s="13" t="str">
        <f t="shared" si="103"/>
        <v/>
      </c>
    </row>
    <row r="1633" spans="8:11" x14ac:dyDescent="0.3">
      <c r="H1633" s="1" t="str">
        <f t="shared" si="100"/>
        <v/>
      </c>
      <c r="I1633" s="13" t="str">
        <f t="shared" si="101"/>
        <v/>
      </c>
      <c r="J1633" s="13" t="str">
        <f t="shared" si="102"/>
        <v/>
      </c>
      <c r="K1633" s="13" t="str">
        <f t="shared" si="103"/>
        <v/>
      </c>
    </row>
    <row r="1634" spans="8:11" x14ac:dyDescent="0.3">
      <c r="H1634" s="1" t="str">
        <f t="shared" si="100"/>
        <v/>
      </c>
      <c r="I1634" s="13" t="str">
        <f t="shared" si="101"/>
        <v/>
      </c>
      <c r="J1634" s="13" t="str">
        <f t="shared" si="102"/>
        <v/>
      </c>
      <c r="K1634" s="13" t="str">
        <f t="shared" si="103"/>
        <v/>
      </c>
    </row>
    <row r="1635" spans="8:11" x14ac:dyDescent="0.3">
      <c r="H1635" s="1" t="str">
        <f t="shared" si="100"/>
        <v/>
      </c>
      <c r="I1635" s="13" t="str">
        <f t="shared" si="101"/>
        <v/>
      </c>
      <c r="J1635" s="13" t="str">
        <f t="shared" si="102"/>
        <v/>
      </c>
      <c r="K1635" s="13" t="str">
        <f t="shared" si="103"/>
        <v/>
      </c>
    </row>
    <row r="1636" spans="8:11" x14ac:dyDescent="0.3">
      <c r="H1636" s="1" t="str">
        <f t="shared" ref="H1636:H1699" si="104">IF(AND(LEN(I1636)&gt;0,LEN(J1636)&gt;0),J1636-I1636,"")</f>
        <v/>
      </c>
      <c r="I1636" s="13" t="str">
        <f t="shared" ref="I1636:I1699" si="105">IF(B1636="","",IF(ISNUMBER(B1636),B1636,DATE(VALUE(RIGHT(TRIM(B1636),4)),VALUE(MID(TRIM(B1636),4,2)),VALUE(LEFT(TRIM(B1636),2)))))</f>
        <v/>
      </c>
      <c r="J1636" s="13" t="str">
        <f t="shared" ref="J1636:J1699" si="106">IF(E1636="","",IF(ISNUMBER(E1636),E1636,DATE(VALUE(RIGHT(TRIM(E1636),4)),VALUE(MID(TRIM(E1636),4,2)),VALUE(LEFT(TRIM(E1636),2)))))</f>
        <v/>
      </c>
      <c r="K1636" s="13" t="str">
        <f t="shared" ref="K1636:K1699" si="107">IF(F1636="","",IF(ISNUMBER(F1636),F1636,DATE(VALUE(RIGHT(TRIM(F1636),4)),VALUE(MID(TRIM(F1636),4,2)),VALUE(LEFT(TRIM(F1636),2)))))</f>
        <v/>
      </c>
    </row>
    <row r="1637" spans="8:11" x14ac:dyDescent="0.3">
      <c r="H1637" s="1" t="str">
        <f t="shared" si="104"/>
        <v/>
      </c>
      <c r="I1637" s="13" t="str">
        <f t="shared" si="105"/>
        <v/>
      </c>
      <c r="J1637" s="13" t="str">
        <f t="shared" si="106"/>
        <v/>
      </c>
      <c r="K1637" s="13" t="str">
        <f t="shared" si="107"/>
        <v/>
      </c>
    </row>
    <row r="1638" spans="8:11" x14ac:dyDescent="0.3">
      <c r="H1638" s="1" t="str">
        <f t="shared" si="104"/>
        <v/>
      </c>
      <c r="I1638" s="13" t="str">
        <f t="shared" si="105"/>
        <v/>
      </c>
      <c r="J1638" s="13" t="str">
        <f t="shared" si="106"/>
        <v/>
      </c>
      <c r="K1638" s="13" t="str">
        <f t="shared" si="107"/>
        <v/>
      </c>
    </row>
    <row r="1639" spans="8:11" x14ac:dyDescent="0.3">
      <c r="H1639" s="1" t="str">
        <f t="shared" si="104"/>
        <v/>
      </c>
      <c r="I1639" s="13" t="str">
        <f t="shared" si="105"/>
        <v/>
      </c>
      <c r="J1639" s="13" t="str">
        <f t="shared" si="106"/>
        <v/>
      </c>
      <c r="K1639" s="13" t="str">
        <f t="shared" si="107"/>
        <v/>
      </c>
    </row>
    <row r="1640" spans="8:11" x14ac:dyDescent="0.3">
      <c r="H1640" s="1" t="str">
        <f t="shared" si="104"/>
        <v/>
      </c>
      <c r="I1640" s="13" t="str">
        <f t="shared" si="105"/>
        <v/>
      </c>
      <c r="J1640" s="13" t="str">
        <f t="shared" si="106"/>
        <v/>
      </c>
      <c r="K1640" s="13" t="str">
        <f t="shared" si="107"/>
        <v/>
      </c>
    </row>
    <row r="1641" spans="8:11" x14ac:dyDescent="0.3">
      <c r="H1641" s="1" t="str">
        <f t="shared" si="104"/>
        <v/>
      </c>
      <c r="I1641" s="13" t="str">
        <f t="shared" si="105"/>
        <v/>
      </c>
      <c r="J1641" s="13" t="str">
        <f t="shared" si="106"/>
        <v/>
      </c>
      <c r="K1641" s="13" t="str">
        <f t="shared" si="107"/>
        <v/>
      </c>
    </row>
    <row r="1642" spans="8:11" x14ac:dyDescent="0.3">
      <c r="H1642" s="1" t="str">
        <f t="shared" si="104"/>
        <v/>
      </c>
      <c r="I1642" s="13" t="str">
        <f t="shared" si="105"/>
        <v/>
      </c>
      <c r="J1642" s="13" t="str">
        <f t="shared" si="106"/>
        <v/>
      </c>
      <c r="K1642" s="13" t="str">
        <f t="shared" si="107"/>
        <v/>
      </c>
    </row>
    <row r="1643" spans="8:11" x14ac:dyDescent="0.3">
      <c r="H1643" s="1" t="str">
        <f t="shared" si="104"/>
        <v/>
      </c>
      <c r="I1643" s="13" t="str">
        <f t="shared" si="105"/>
        <v/>
      </c>
      <c r="J1643" s="13" t="str">
        <f t="shared" si="106"/>
        <v/>
      </c>
      <c r="K1643" s="13" t="str">
        <f t="shared" si="107"/>
        <v/>
      </c>
    </row>
    <row r="1644" spans="8:11" x14ac:dyDescent="0.3">
      <c r="H1644" s="1" t="str">
        <f t="shared" si="104"/>
        <v/>
      </c>
      <c r="I1644" s="13" t="str">
        <f t="shared" si="105"/>
        <v/>
      </c>
      <c r="J1644" s="13" t="str">
        <f t="shared" si="106"/>
        <v/>
      </c>
      <c r="K1644" s="13" t="str">
        <f t="shared" si="107"/>
        <v/>
      </c>
    </row>
    <row r="1645" spans="8:11" x14ac:dyDescent="0.3">
      <c r="H1645" s="1" t="str">
        <f t="shared" si="104"/>
        <v/>
      </c>
      <c r="I1645" s="13" t="str">
        <f t="shared" si="105"/>
        <v/>
      </c>
      <c r="J1645" s="13" t="str">
        <f t="shared" si="106"/>
        <v/>
      </c>
      <c r="K1645" s="13" t="str">
        <f t="shared" si="107"/>
        <v/>
      </c>
    </row>
    <row r="1646" spans="8:11" x14ac:dyDescent="0.3">
      <c r="H1646" s="1" t="str">
        <f t="shared" si="104"/>
        <v/>
      </c>
      <c r="I1646" s="13" t="str">
        <f t="shared" si="105"/>
        <v/>
      </c>
      <c r="J1646" s="13" t="str">
        <f t="shared" si="106"/>
        <v/>
      </c>
      <c r="K1646" s="13" t="str">
        <f t="shared" si="107"/>
        <v/>
      </c>
    </row>
    <row r="1647" spans="8:11" x14ac:dyDescent="0.3">
      <c r="H1647" s="1" t="str">
        <f t="shared" si="104"/>
        <v/>
      </c>
      <c r="I1647" s="13" t="str">
        <f t="shared" si="105"/>
        <v/>
      </c>
      <c r="J1647" s="13" t="str">
        <f t="shared" si="106"/>
        <v/>
      </c>
      <c r="K1647" s="13" t="str">
        <f t="shared" si="107"/>
        <v/>
      </c>
    </row>
    <row r="1648" spans="8:11" x14ac:dyDescent="0.3">
      <c r="H1648" s="1" t="str">
        <f t="shared" si="104"/>
        <v/>
      </c>
      <c r="I1648" s="13" t="str">
        <f t="shared" si="105"/>
        <v/>
      </c>
      <c r="J1648" s="13" t="str">
        <f t="shared" si="106"/>
        <v/>
      </c>
      <c r="K1648" s="13" t="str">
        <f t="shared" si="107"/>
        <v/>
      </c>
    </row>
    <row r="1649" spans="8:11" x14ac:dyDescent="0.3">
      <c r="H1649" s="1" t="str">
        <f t="shared" si="104"/>
        <v/>
      </c>
      <c r="I1649" s="13" t="str">
        <f t="shared" si="105"/>
        <v/>
      </c>
      <c r="J1649" s="13" t="str">
        <f t="shared" si="106"/>
        <v/>
      </c>
      <c r="K1649" s="13" t="str">
        <f t="shared" si="107"/>
        <v/>
      </c>
    </row>
    <row r="1650" spans="8:11" x14ac:dyDescent="0.3">
      <c r="H1650" s="1" t="str">
        <f t="shared" si="104"/>
        <v/>
      </c>
      <c r="I1650" s="13" t="str">
        <f t="shared" si="105"/>
        <v/>
      </c>
      <c r="J1650" s="13" t="str">
        <f t="shared" si="106"/>
        <v/>
      </c>
      <c r="K1650" s="13" t="str">
        <f t="shared" si="107"/>
        <v/>
      </c>
    </row>
    <row r="1651" spans="8:11" x14ac:dyDescent="0.3">
      <c r="H1651" s="1" t="str">
        <f t="shared" si="104"/>
        <v/>
      </c>
      <c r="I1651" s="13" t="str">
        <f t="shared" si="105"/>
        <v/>
      </c>
      <c r="J1651" s="13" t="str">
        <f t="shared" si="106"/>
        <v/>
      </c>
      <c r="K1651" s="13" t="str">
        <f t="shared" si="107"/>
        <v/>
      </c>
    </row>
    <row r="1652" spans="8:11" x14ac:dyDescent="0.3">
      <c r="H1652" s="1" t="str">
        <f t="shared" si="104"/>
        <v/>
      </c>
      <c r="I1652" s="13" t="str">
        <f t="shared" si="105"/>
        <v/>
      </c>
      <c r="J1652" s="13" t="str">
        <f t="shared" si="106"/>
        <v/>
      </c>
      <c r="K1652" s="13" t="str">
        <f t="shared" si="107"/>
        <v/>
      </c>
    </row>
    <row r="1653" spans="8:11" x14ac:dyDescent="0.3">
      <c r="H1653" s="1" t="str">
        <f t="shared" si="104"/>
        <v/>
      </c>
      <c r="I1653" s="13" t="str">
        <f t="shared" si="105"/>
        <v/>
      </c>
      <c r="J1653" s="13" t="str">
        <f t="shared" si="106"/>
        <v/>
      </c>
      <c r="K1653" s="13" t="str">
        <f t="shared" si="107"/>
        <v/>
      </c>
    </row>
    <row r="1654" spans="8:11" x14ac:dyDescent="0.3">
      <c r="H1654" s="1" t="str">
        <f t="shared" si="104"/>
        <v/>
      </c>
      <c r="I1654" s="13" t="str">
        <f t="shared" si="105"/>
        <v/>
      </c>
      <c r="J1654" s="13" t="str">
        <f t="shared" si="106"/>
        <v/>
      </c>
      <c r="K1654" s="13" t="str">
        <f t="shared" si="107"/>
        <v/>
      </c>
    </row>
    <row r="1655" spans="8:11" x14ac:dyDescent="0.3">
      <c r="H1655" s="1" t="str">
        <f t="shared" si="104"/>
        <v/>
      </c>
      <c r="I1655" s="13" t="str">
        <f t="shared" si="105"/>
        <v/>
      </c>
      <c r="J1655" s="13" t="str">
        <f t="shared" si="106"/>
        <v/>
      </c>
      <c r="K1655" s="13" t="str">
        <f t="shared" si="107"/>
        <v/>
      </c>
    </row>
    <row r="1656" spans="8:11" x14ac:dyDescent="0.3">
      <c r="H1656" s="1" t="str">
        <f t="shared" si="104"/>
        <v/>
      </c>
      <c r="I1656" s="13" t="str">
        <f t="shared" si="105"/>
        <v/>
      </c>
      <c r="J1656" s="13" t="str">
        <f t="shared" si="106"/>
        <v/>
      </c>
      <c r="K1656" s="13" t="str">
        <f t="shared" si="107"/>
        <v/>
      </c>
    </row>
    <row r="1657" spans="8:11" x14ac:dyDescent="0.3">
      <c r="H1657" s="1" t="str">
        <f t="shared" si="104"/>
        <v/>
      </c>
      <c r="I1657" s="13" t="str">
        <f t="shared" si="105"/>
        <v/>
      </c>
      <c r="J1657" s="13" t="str">
        <f t="shared" si="106"/>
        <v/>
      </c>
      <c r="K1657" s="13" t="str">
        <f t="shared" si="107"/>
        <v/>
      </c>
    </row>
    <row r="1658" spans="8:11" x14ac:dyDescent="0.3">
      <c r="H1658" s="1" t="str">
        <f t="shared" si="104"/>
        <v/>
      </c>
      <c r="I1658" s="13" t="str">
        <f t="shared" si="105"/>
        <v/>
      </c>
      <c r="J1658" s="13" t="str">
        <f t="shared" si="106"/>
        <v/>
      </c>
      <c r="K1658" s="13" t="str">
        <f t="shared" si="107"/>
        <v/>
      </c>
    </row>
    <row r="1659" spans="8:11" x14ac:dyDescent="0.3">
      <c r="H1659" s="1" t="str">
        <f t="shared" si="104"/>
        <v/>
      </c>
      <c r="I1659" s="13" t="str">
        <f t="shared" si="105"/>
        <v/>
      </c>
      <c r="J1659" s="13" t="str">
        <f t="shared" si="106"/>
        <v/>
      </c>
      <c r="K1659" s="13" t="str">
        <f t="shared" si="107"/>
        <v/>
      </c>
    </row>
    <row r="1660" spans="8:11" x14ac:dyDescent="0.3">
      <c r="H1660" s="1" t="str">
        <f t="shared" si="104"/>
        <v/>
      </c>
      <c r="I1660" s="13" t="str">
        <f t="shared" si="105"/>
        <v/>
      </c>
      <c r="J1660" s="13" t="str">
        <f t="shared" si="106"/>
        <v/>
      </c>
      <c r="K1660" s="13" t="str">
        <f t="shared" si="107"/>
        <v/>
      </c>
    </row>
    <row r="1661" spans="8:11" x14ac:dyDescent="0.3">
      <c r="H1661" s="1" t="str">
        <f t="shared" si="104"/>
        <v/>
      </c>
      <c r="I1661" s="13" t="str">
        <f t="shared" si="105"/>
        <v/>
      </c>
      <c r="J1661" s="13" t="str">
        <f t="shared" si="106"/>
        <v/>
      </c>
      <c r="K1661" s="13" t="str">
        <f t="shared" si="107"/>
        <v/>
      </c>
    </row>
    <row r="1662" spans="8:11" x14ac:dyDescent="0.3">
      <c r="H1662" s="1" t="str">
        <f t="shared" si="104"/>
        <v/>
      </c>
      <c r="I1662" s="13" t="str">
        <f t="shared" si="105"/>
        <v/>
      </c>
      <c r="J1662" s="13" t="str">
        <f t="shared" si="106"/>
        <v/>
      </c>
      <c r="K1662" s="13" t="str">
        <f t="shared" si="107"/>
        <v/>
      </c>
    </row>
    <row r="1663" spans="8:11" x14ac:dyDescent="0.3">
      <c r="H1663" s="1" t="str">
        <f t="shared" si="104"/>
        <v/>
      </c>
      <c r="I1663" s="13" t="str">
        <f t="shared" si="105"/>
        <v/>
      </c>
      <c r="J1663" s="13" t="str">
        <f t="shared" si="106"/>
        <v/>
      </c>
      <c r="K1663" s="13" t="str">
        <f t="shared" si="107"/>
        <v/>
      </c>
    </row>
    <row r="1664" spans="8:11" x14ac:dyDescent="0.3">
      <c r="H1664" s="1" t="str">
        <f t="shared" si="104"/>
        <v/>
      </c>
      <c r="I1664" s="13" t="str">
        <f t="shared" si="105"/>
        <v/>
      </c>
      <c r="J1664" s="13" t="str">
        <f t="shared" si="106"/>
        <v/>
      </c>
      <c r="K1664" s="13" t="str">
        <f t="shared" si="107"/>
        <v/>
      </c>
    </row>
    <row r="1665" spans="8:11" x14ac:dyDescent="0.3">
      <c r="H1665" s="1" t="str">
        <f t="shared" si="104"/>
        <v/>
      </c>
      <c r="I1665" s="13" t="str">
        <f t="shared" si="105"/>
        <v/>
      </c>
      <c r="J1665" s="13" t="str">
        <f t="shared" si="106"/>
        <v/>
      </c>
      <c r="K1665" s="13" t="str">
        <f t="shared" si="107"/>
        <v/>
      </c>
    </row>
    <row r="1666" spans="8:11" x14ac:dyDescent="0.3">
      <c r="H1666" s="1" t="str">
        <f t="shared" si="104"/>
        <v/>
      </c>
      <c r="I1666" s="13" t="str">
        <f t="shared" si="105"/>
        <v/>
      </c>
      <c r="J1666" s="13" t="str">
        <f t="shared" si="106"/>
        <v/>
      </c>
      <c r="K1666" s="13" t="str">
        <f t="shared" si="107"/>
        <v/>
      </c>
    </row>
    <row r="1667" spans="8:11" x14ac:dyDescent="0.3">
      <c r="H1667" s="1" t="str">
        <f t="shared" si="104"/>
        <v/>
      </c>
      <c r="I1667" s="13" t="str">
        <f t="shared" si="105"/>
        <v/>
      </c>
      <c r="J1667" s="13" t="str">
        <f t="shared" si="106"/>
        <v/>
      </c>
      <c r="K1667" s="13" t="str">
        <f t="shared" si="107"/>
        <v/>
      </c>
    </row>
    <row r="1668" spans="8:11" x14ac:dyDescent="0.3">
      <c r="H1668" s="1" t="str">
        <f t="shared" si="104"/>
        <v/>
      </c>
      <c r="I1668" s="13" t="str">
        <f t="shared" si="105"/>
        <v/>
      </c>
      <c r="J1668" s="13" t="str">
        <f t="shared" si="106"/>
        <v/>
      </c>
      <c r="K1668" s="13" t="str">
        <f t="shared" si="107"/>
        <v/>
      </c>
    </row>
    <row r="1669" spans="8:11" x14ac:dyDescent="0.3">
      <c r="H1669" s="1" t="str">
        <f t="shared" si="104"/>
        <v/>
      </c>
      <c r="I1669" s="13" t="str">
        <f t="shared" si="105"/>
        <v/>
      </c>
      <c r="J1669" s="13" t="str">
        <f t="shared" si="106"/>
        <v/>
      </c>
      <c r="K1669" s="13" t="str">
        <f t="shared" si="107"/>
        <v/>
      </c>
    </row>
    <row r="1670" spans="8:11" x14ac:dyDescent="0.3">
      <c r="H1670" s="1" t="str">
        <f t="shared" si="104"/>
        <v/>
      </c>
      <c r="I1670" s="13" t="str">
        <f t="shared" si="105"/>
        <v/>
      </c>
      <c r="J1670" s="13" t="str">
        <f t="shared" si="106"/>
        <v/>
      </c>
      <c r="K1670" s="13" t="str">
        <f t="shared" si="107"/>
        <v/>
      </c>
    </row>
    <row r="1671" spans="8:11" x14ac:dyDescent="0.3">
      <c r="H1671" s="1" t="str">
        <f t="shared" si="104"/>
        <v/>
      </c>
      <c r="I1671" s="13" t="str">
        <f t="shared" si="105"/>
        <v/>
      </c>
      <c r="J1671" s="13" t="str">
        <f t="shared" si="106"/>
        <v/>
      </c>
      <c r="K1671" s="13" t="str">
        <f t="shared" si="107"/>
        <v/>
      </c>
    </row>
    <row r="1672" spans="8:11" x14ac:dyDescent="0.3">
      <c r="H1672" s="1" t="str">
        <f t="shared" si="104"/>
        <v/>
      </c>
      <c r="I1672" s="13" t="str">
        <f t="shared" si="105"/>
        <v/>
      </c>
      <c r="J1672" s="13" t="str">
        <f t="shared" si="106"/>
        <v/>
      </c>
      <c r="K1672" s="13" t="str">
        <f t="shared" si="107"/>
        <v/>
      </c>
    </row>
    <row r="1673" spans="8:11" x14ac:dyDescent="0.3">
      <c r="H1673" s="1" t="str">
        <f t="shared" si="104"/>
        <v/>
      </c>
      <c r="I1673" s="13" t="str">
        <f t="shared" si="105"/>
        <v/>
      </c>
      <c r="J1673" s="13" t="str">
        <f t="shared" si="106"/>
        <v/>
      </c>
      <c r="K1673" s="13" t="str">
        <f t="shared" si="107"/>
        <v/>
      </c>
    </row>
    <row r="1674" spans="8:11" x14ac:dyDescent="0.3">
      <c r="H1674" s="1" t="str">
        <f t="shared" si="104"/>
        <v/>
      </c>
      <c r="I1674" s="13" t="str">
        <f t="shared" si="105"/>
        <v/>
      </c>
      <c r="J1674" s="13" t="str">
        <f t="shared" si="106"/>
        <v/>
      </c>
      <c r="K1674" s="13" t="str">
        <f t="shared" si="107"/>
        <v/>
      </c>
    </row>
    <row r="1675" spans="8:11" x14ac:dyDescent="0.3">
      <c r="H1675" s="1" t="str">
        <f t="shared" si="104"/>
        <v/>
      </c>
      <c r="I1675" s="13" t="str">
        <f t="shared" si="105"/>
        <v/>
      </c>
      <c r="J1675" s="13" t="str">
        <f t="shared" si="106"/>
        <v/>
      </c>
      <c r="K1675" s="13" t="str">
        <f t="shared" si="107"/>
        <v/>
      </c>
    </row>
    <row r="1676" spans="8:11" x14ac:dyDescent="0.3">
      <c r="H1676" s="1" t="str">
        <f t="shared" si="104"/>
        <v/>
      </c>
      <c r="I1676" s="13" t="str">
        <f t="shared" si="105"/>
        <v/>
      </c>
      <c r="J1676" s="13" t="str">
        <f t="shared" si="106"/>
        <v/>
      </c>
      <c r="K1676" s="13" t="str">
        <f t="shared" si="107"/>
        <v/>
      </c>
    </row>
    <row r="1677" spans="8:11" x14ac:dyDescent="0.3">
      <c r="H1677" s="1" t="str">
        <f t="shared" si="104"/>
        <v/>
      </c>
      <c r="I1677" s="13" t="str">
        <f t="shared" si="105"/>
        <v/>
      </c>
      <c r="J1677" s="13" t="str">
        <f t="shared" si="106"/>
        <v/>
      </c>
      <c r="K1677" s="13" t="str">
        <f t="shared" si="107"/>
        <v/>
      </c>
    </row>
    <row r="1678" spans="8:11" x14ac:dyDescent="0.3">
      <c r="H1678" s="1" t="str">
        <f t="shared" si="104"/>
        <v/>
      </c>
      <c r="I1678" s="13" t="str">
        <f t="shared" si="105"/>
        <v/>
      </c>
      <c r="J1678" s="13" t="str">
        <f t="shared" si="106"/>
        <v/>
      </c>
      <c r="K1678" s="13" t="str">
        <f t="shared" si="107"/>
        <v/>
      </c>
    </row>
    <row r="1679" spans="8:11" x14ac:dyDescent="0.3">
      <c r="H1679" s="1" t="str">
        <f t="shared" si="104"/>
        <v/>
      </c>
      <c r="I1679" s="13" t="str">
        <f t="shared" si="105"/>
        <v/>
      </c>
      <c r="J1679" s="13" t="str">
        <f t="shared" si="106"/>
        <v/>
      </c>
      <c r="K1679" s="13" t="str">
        <f t="shared" si="107"/>
        <v/>
      </c>
    </row>
    <row r="1680" spans="8:11" x14ac:dyDescent="0.3">
      <c r="H1680" s="1" t="str">
        <f t="shared" si="104"/>
        <v/>
      </c>
      <c r="I1680" s="13" t="str">
        <f t="shared" si="105"/>
        <v/>
      </c>
      <c r="J1680" s="13" t="str">
        <f t="shared" si="106"/>
        <v/>
      </c>
      <c r="K1680" s="13" t="str">
        <f t="shared" si="107"/>
        <v/>
      </c>
    </row>
    <row r="1681" spans="8:11" x14ac:dyDescent="0.3">
      <c r="H1681" s="1" t="str">
        <f t="shared" si="104"/>
        <v/>
      </c>
      <c r="I1681" s="13" t="str">
        <f t="shared" si="105"/>
        <v/>
      </c>
      <c r="J1681" s="13" t="str">
        <f t="shared" si="106"/>
        <v/>
      </c>
      <c r="K1681" s="13" t="str">
        <f t="shared" si="107"/>
        <v/>
      </c>
    </row>
    <row r="1682" spans="8:11" x14ac:dyDescent="0.3">
      <c r="H1682" s="1" t="str">
        <f t="shared" si="104"/>
        <v/>
      </c>
      <c r="I1682" s="13" t="str">
        <f t="shared" si="105"/>
        <v/>
      </c>
      <c r="J1682" s="13" t="str">
        <f t="shared" si="106"/>
        <v/>
      </c>
      <c r="K1682" s="13" t="str">
        <f t="shared" si="107"/>
        <v/>
      </c>
    </row>
    <row r="1683" spans="8:11" x14ac:dyDescent="0.3">
      <c r="H1683" s="1" t="str">
        <f t="shared" si="104"/>
        <v/>
      </c>
      <c r="I1683" s="13" t="str">
        <f t="shared" si="105"/>
        <v/>
      </c>
      <c r="J1683" s="13" t="str">
        <f t="shared" si="106"/>
        <v/>
      </c>
      <c r="K1683" s="13" t="str">
        <f t="shared" si="107"/>
        <v/>
      </c>
    </row>
    <row r="1684" spans="8:11" x14ac:dyDescent="0.3">
      <c r="H1684" s="1" t="str">
        <f t="shared" si="104"/>
        <v/>
      </c>
      <c r="I1684" s="13" t="str">
        <f t="shared" si="105"/>
        <v/>
      </c>
      <c r="J1684" s="13" t="str">
        <f t="shared" si="106"/>
        <v/>
      </c>
      <c r="K1684" s="13" t="str">
        <f t="shared" si="107"/>
        <v/>
      </c>
    </row>
    <row r="1685" spans="8:11" x14ac:dyDescent="0.3">
      <c r="H1685" s="1" t="str">
        <f t="shared" si="104"/>
        <v/>
      </c>
      <c r="I1685" s="13" t="str">
        <f t="shared" si="105"/>
        <v/>
      </c>
      <c r="J1685" s="13" t="str">
        <f t="shared" si="106"/>
        <v/>
      </c>
      <c r="K1685" s="13" t="str">
        <f t="shared" si="107"/>
        <v/>
      </c>
    </row>
    <row r="1686" spans="8:11" x14ac:dyDescent="0.3">
      <c r="H1686" s="1" t="str">
        <f t="shared" si="104"/>
        <v/>
      </c>
      <c r="I1686" s="13" t="str">
        <f t="shared" si="105"/>
        <v/>
      </c>
      <c r="J1686" s="13" t="str">
        <f t="shared" si="106"/>
        <v/>
      </c>
      <c r="K1686" s="13" t="str">
        <f t="shared" si="107"/>
        <v/>
      </c>
    </row>
    <row r="1687" spans="8:11" x14ac:dyDescent="0.3">
      <c r="H1687" s="1" t="str">
        <f t="shared" si="104"/>
        <v/>
      </c>
      <c r="I1687" s="13" t="str">
        <f t="shared" si="105"/>
        <v/>
      </c>
      <c r="J1687" s="13" t="str">
        <f t="shared" si="106"/>
        <v/>
      </c>
      <c r="K1687" s="13" t="str">
        <f t="shared" si="107"/>
        <v/>
      </c>
    </row>
    <row r="1688" spans="8:11" x14ac:dyDescent="0.3">
      <c r="H1688" s="1" t="str">
        <f t="shared" si="104"/>
        <v/>
      </c>
      <c r="I1688" s="13" t="str">
        <f t="shared" si="105"/>
        <v/>
      </c>
      <c r="J1688" s="13" t="str">
        <f t="shared" si="106"/>
        <v/>
      </c>
      <c r="K1688" s="13" t="str">
        <f t="shared" si="107"/>
        <v/>
      </c>
    </row>
    <row r="1689" spans="8:11" x14ac:dyDescent="0.3">
      <c r="H1689" s="1" t="str">
        <f t="shared" si="104"/>
        <v/>
      </c>
      <c r="I1689" s="13" t="str">
        <f t="shared" si="105"/>
        <v/>
      </c>
      <c r="J1689" s="13" t="str">
        <f t="shared" si="106"/>
        <v/>
      </c>
      <c r="K1689" s="13" t="str">
        <f t="shared" si="107"/>
        <v/>
      </c>
    </row>
    <row r="1690" spans="8:11" x14ac:dyDescent="0.3">
      <c r="H1690" s="1" t="str">
        <f t="shared" si="104"/>
        <v/>
      </c>
      <c r="I1690" s="13" t="str">
        <f t="shared" si="105"/>
        <v/>
      </c>
      <c r="J1690" s="13" t="str">
        <f t="shared" si="106"/>
        <v/>
      </c>
      <c r="K1690" s="13" t="str">
        <f t="shared" si="107"/>
        <v/>
      </c>
    </row>
    <row r="1691" spans="8:11" x14ac:dyDescent="0.3">
      <c r="H1691" s="1" t="str">
        <f t="shared" si="104"/>
        <v/>
      </c>
      <c r="I1691" s="13" t="str">
        <f t="shared" si="105"/>
        <v/>
      </c>
      <c r="J1691" s="13" t="str">
        <f t="shared" si="106"/>
        <v/>
      </c>
      <c r="K1691" s="13" t="str">
        <f t="shared" si="107"/>
        <v/>
      </c>
    </row>
    <row r="1692" spans="8:11" x14ac:dyDescent="0.3">
      <c r="H1692" s="1" t="str">
        <f t="shared" si="104"/>
        <v/>
      </c>
      <c r="I1692" s="13" t="str">
        <f t="shared" si="105"/>
        <v/>
      </c>
      <c r="J1692" s="13" t="str">
        <f t="shared" si="106"/>
        <v/>
      </c>
      <c r="K1692" s="13" t="str">
        <f t="shared" si="107"/>
        <v/>
      </c>
    </row>
    <row r="1693" spans="8:11" x14ac:dyDescent="0.3">
      <c r="H1693" s="1" t="str">
        <f t="shared" si="104"/>
        <v/>
      </c>
      <c r="I1693" s="13" t="str">
        <f t="shared" si="105"/>
        <v/>
      </c>
      <c r="J1693" s="13" t="str">
        <f t="shared" si="106"/>
        <v/>
      </c>
      <c r="K1693" s="13" t="str">
        <f t="shared" si="107"/>
        <v/>
      </c>
    </row>
    <row r="1694" spans="8:11" x14ac:dyDescent="0.3">
      <c r="H1694" s="1" t="str">
        <f t="shared" si="104"/>
        <v/>
      </c>
      <c r="I1694" s="13" t="str">
        <f t="shared" si="105"/>
        <v/>
      </c>
      <c r="J1694" s="13" t="str">
        <f t="shared" si="106"/>
        <v/>
      </c>
      <c r="K1694" s="13" t="str">
        <f t="shared" si="107"/>
        <v/>
      </c>
    </row>
    <row r="1695" spans="8:11" x14ac:dyDescent="0.3">
      <c r="H1695" s="1" t="str">
        <f t="shared" si="104"/>
        <v/>
      </c>
      <c r="I1695" s="13" t="str">
        <f t="shared" si="105"/>
        <v/>
      </c>
      <c r="J1695" s="13" t="str">
        <f t="shared" si="106"/>
        <v/>
      </c>
      <c r="K1695" s="13" t="str">
        <f t="shared" si="107"/>
        <v/>
      </c>
    </row>
    <row r="1696" spans="8:11" x14ac:dyDescent="0.3">
      <c r="H1696" s="1" t="str">
        <f t="shared" si="104"/>
        <v/>
      </c>
      <c r="I1696" s="13" t="str">
        <f t="shared" si="105"/>
        <v/>
      </c>
      <c r="J1696" s="13" t="str">
        <f t="shared" si="106"/>
        <v/>
      </c>
      <c r="K1696" s="13" t="str">
        <f t="shared" si="107"/>
        <v/>
      </c>
    </row>
    <row r="1697" spans="8:11" x14ac:dyDescent="0.3">
      <c r="H1697" s="1" t="str">
        <f t="shared" si="104"/>
        <v/>
      </c>
      <c r="I1697" s="13" t="str">
        <f t="shared" si="105"/>
        <v/>
      </c>
      <c r="J1697" s="13" t="str">
        <f t="shared" si="106"/>
        <v/>
      </c>
      <c r="K1697" s="13" t="str">
        <f t="shared" si="107"/>
        <v/>
      </c>
    </row>
    <row r="1698" spans="8:11" x14ac:dyDescent="0.3">
      <c r="H1698" s="1" t="str">
        <f t="shared" si="104"/>
        <v/>
      </c>
      <c r="I1698" s="13" t="str">
        <f t="shared" si="105"/>
        <v/>
      </c>
      <c r="J1698" s="13" t="str">
        <f t="shared" si="106"/>
        <v/>
      </c>
      <c r="K1698" s="13" t="str">
        <f t="shared" si="107"/>
        <v/>
      </c>
    </row>
    <row r="1699" spans="8:11" x14ac:dyDescent="0.3">
      <c r="H1699" s="1" t="str">
        <f t="shared" si="104"/>
        <v/>
      </c>
      <c r="I1699" s="13" t="str">
        <f t="shared" si="105"/>
        <v/>
      </c>
      <c r="J1699" s="13" t="str">
        <f t="shared" si="106"/>
        <v/>
      </c>
      <c r="K1699" s="13" t="str">
        <f t="shared" si="107"/>
        <v/>
      </c>
    </row>
    <row r="1700" spans="8:11" x14ac:dyDescent="0.3">
      <c r="H1700" s="1" t="str">
        <f t="shared" ref="H1700:H1763" si="108">IF(AND(LEN(I1700)&gt;0,LEN(J1700)&gt;0),J1700-I1700,"")</f>
        <v/>
      </c>
      <c r="I1700" s="13" t="str">
        <f t="shared" ref="I1700:I1763" si="109">IF(B1700="","",IF(ISNUMBER(B1700),B1700,DATE(VALUE(RIGHT(TRIM(B1700),4)),VALUE(MID(TRIM(B1700),4,2)),VALUE(LEFT(TRIM(B1700),2)))))</f>
        <v/>
      </c>
      <c r="J1700" s="13" t="str">
        <f t="shared" ref="J1700:J1763" si="110">IF(E1700="","",IF(ISNUMBER(E1700),E1700,DATE(VALUE(RIGHT(TRIM(E1700),4)),VALUE(MID(TRIM(E1700),4,2)),VALUE(LEFT(TRIM(E1700),2)))))</f>
        <v/>
      </c>
      <c r="K1700" s="13" t="str">
        <f t="shared" ref="K1700:K1763" si="111">IF(F1700="","",IF(ISNUMBER(F1700),F1700,DATE(VALUE(RIGHT(TRIM(F1700),4)),VALUE(MID(TRIM(F1700),4,2)),VALUE(LEFT(TRIM(F1700),2)))))</f>
        <v/>
      </c>
    </row>
    <row r="1701" spans="8:11" x14ac:dyDescent="0.3">
      <c r="H1701" s="1" t="str">
        <f t="shared" si="108"/>
        <v/>
      </c>
      <c r="I1701" s="13" t="str">
        <f t="shared" si="109"/>
        <v/>
      </c>
      <c r="J1701" s="13" t="str">
        <f t="shared" si="110"/>
        <v/>
      </c>
      <c r="K1701" s="13" t="str">
        <f t="shared" si="111"/>
        <v/>
      </c>
    </row>
    <row r="1702" spans="8:11" x14ac:dyDescent="0.3">
      <c r="H1702" s="1" t="str">
        <f t="shared" si="108"/>
        <v/>
      </c>
      <c r="I1702" s="13" t="str">
        <f t="shared" si="109"/>
        <v/>
      </c>
      <c r="J1702" s="13" t="str">
        <f t="shared" si="110"/>
        <v/>
      </c>
      <c r="K1702" s="13" t="str">
        <f t="shared" si="111"/>
        <v/>
      </c>
    </row>
    <row r="1703" spans="8:11" x14ac:dyDescent="0.3">
      <c r="H1703" s="1" t="str">
        <f t="shared" si="108"/>
        <v/>
      </c>
      <c r="I1703" s="13" t="str">
        <f t="shared" si="109"/>
        <v/>
      </c>
      <c r="J1703" s="13" t="str">
        <f t="shared" si="110"/>
        <v/>
      </c>
      <c r="K1703" s="13" t="str">
        <f t="shared" si="111"/>
        <v/>
      </c>
    </row>
    <row r="1704" spans="8:11" x14ac:dyDescent="0.3">
      <c r="H1704" s="1" t="str">
        <f t="shared" si="108"/>
        <v/>
      </c>
      <c r="I1704" s="13" t="str">
        <f t="shared" si="109"/>
        <v/>
      </c>
      <c r="J1704" s="13" t="str">
        <f t="shared" si="110"/>
        <v/>
      </c>
      <c r="K1704" s="13" t="str">
        <f t="shared" si="111"/>
        <v/>
      </c>
    </row>
    <row r="1705" spans="8:11" x14ac:dyDescent="0.3">
      <c r="H1705" s="1" t="str">
        <f t="shared" si="108"/>
        <v/>
      </c>
      <c r="I1705" s="13" t="str">
        <f t="shared" si="109"/>
        <v/>
      </c>
      <c r="J1705" s="13" t="str">
        <f t="shared" si="110"/>
        <v/>
      </c>
      <c r="K1705" s="13" t="str">
        <f t="shared" si="111"/>
        <v/>
      </c>
    </row>
    <row r="1706" spans="8:11" x14ac:dyDescent="0.3">
      <c r="H1706" s="1" t="str">
        <f t="shared" si="108"/>
        <v/>
      </c>
      <c r="I1706" s="13" t="str">
        <f t="shared" si="109"/>
        <v/>
      </c>
      <c r="J1706" s="13" t="str">
        <f t="shared" si="110"/>
        <v/>
      </c>
      <c r="K1706" s="13" t="str">
        <f t="shared" si="111"/>
        <v/>
      </c>
    </row>
    <row r="1707" spans="8:11" x14ac:dyDescent="0.3">
      <c r="H1707" s="1" t="str">
        <f t="shared" si="108"/>
        <v/>
      </c>
      <c r="I1707" s="13" t="str">
        <f t="shared" si="109"/>
        <v/>
      </c>
      <c r="J1707" s="13" t="str">
        <f t="shared" si="110"/>
        <v/>
      </c>
      <c r="K1707" s="13" t="str">
        <f t="shared" si="111"/>
        <v/>
      </c>
    </row>
    <row r="1708" spans="8:11" x14ac:dyDescent="0.3">
      <c r="H1708" s="1" t="str">
        <f t="shared" si="108"/>
        <v/>
      </c>
      <c r="I1708" s="13" t="str">
        <f t="shared" si="109"/>
        <v/>
      </c>
      <c r="J1708" s="13" t="str">
        <f t="shared" si="110"/>
        <v/>
      </c>
      <c r="K1708" s="13" t="str">
        <f t="shared" si="111"/>
        <v/>
      </c>
    </row>
    <row r="1709" spans="8:11" x14ac:dyDescent="0.3">
      <c r="H1709" s="1" t="str">
        <f t="shared" si="108"/>
        <v/>
      </c>
      <c r="I1709" s="13" t="str">
        <f t="shared" si="109"/>
        <v/>
      </c>
      <c r="J1709" s="13" t="str">
        <f t="shared" si="110"/>
        <v/>
      </c>
      <c r="K1709" s="13" t="str">
        <f t="shared" si="111"/>
        <v/>
      </c>
    </row>
    <row r="1710" spans="8:11" x14ac:dyDescent="0.3">
      <c r="H1710" s="1" t="str">
        <f t="shared" si="108"/>
        <v/>
      </c>
      <c r="I1710" s="13" t="str">
        <f t="shared" si="109"/>
        <v/>
      </c>
      <c r="J1710" s="13" t="str">
        <f t="shared" si="110"/>
        <v/>
      </c>
      <c r="K1710" s="13" t="str">
        <f t="shared" si="111"/>
        <v/>
      </c>
    </row>
    <row r="1711" spans="8:11" x14ac:dyDescent="0.3">
      <c r="H1711" s="1" t="str">
        <f t="shared" si="108"/>
        <v/>
      </c>
      <c r="I1711" s="13" t="str">
        <f t="shared" si="109"/>
        <v/>
      </c>
      <c r="J1711" s="13" t="str">
        <f t="shared" si="110"/>
        <v/>
      </c>
      <c r="K1711" s="13" t="str">
        <f t="shared" si="111"/>
        <v/>
      </c>
    </row>
    <row r="1712" spans="8:11" x14ac:dyDescent="0.3">
      <c r="H1712" s="1" t="str">
        <f t="shared" si="108"/>
        <v/>
      </c>
      <c r="I1712" s="13" t="str">
        <f t="shared" si="109"/>
        <v/>
      </c>
      <c r="J1712" s="13" t="str">
        <f t="shared" si="110"/>
        <v/>
      </c>
      <c r="K1712" s="13" t="str">
        <f t="shared" si="111"/>
        <v/>
      </c>
    </row>
    <row r="1713" spans="8:11" x14ac:dyDescent="0.3">
      <c r="H1713" s="1" t="str">
        <f t="shared" si="108"/>
        <v/>
      </c>
      <c r="I1713" s="13" t="str">
        <f t="shared" si="109"/>
        <v/>
      </c>
      <c r="J1713" s="13" t="str">
        <f t="shared" si="110"/>
        <v/>
      </c>
      <c r="K1713" s="13" t="str">
        <f t="shared" si="111"/>
        <v/>
      </c>
    </row>
    <row r="1714" spans="8:11" x14ac:dyDescent="0.3">
      <c r="H1714" s="1" t="str">
        <f t="shared" si="108"/>
        <v/>
      </c>
      <c r="I1714" s="13" t="str">
        <f t="shared" si="109"/>
        <v/>
      </c>
      <c r="J1714" s="13" t="str">
        <f t="shared" si="110"/>
        <v/>
      </c>
      <c r="K1714" s="13" t="str">
        <f t="shared" si="111"/>
        <v/>
      </c>
    </row>
    <row r="1715" spans="8:11" x14ac:dyDescent="0.3">
      <c r="H1715" s="1" t="str">
        <f t="shared" si="108"/>
        <v/>
      </c>
      <c r="I1715" s="13" t="str">
        <f t="shared" si="109"/>
        <v/>
      </c>
      <c r="J1715" s="13" t="str">
        <f t="shared" si="110"/>
        <v/>
      </c>
      <c r="K1715" s="13" t="str">
        <f t="shared" si="111"/>
        <v/>
      </c>
    </row>
    <row r="1716" spans="8:11" x14ac:dyDescent="0.3">
      <c r="H1716" s="1" t="str">
        <f t="shared" si="108"/>
        <v/>
      </c>
      <c r="I1716" s="13" t="str">
        <f t="shared" si="109"/>
        <v/>
      </c>
      <c r="J1716" s="13" t="str">
        <f t="shared" si="110"/>
        <v/>
      </c>
      <c r="K1716" s="13" t="str">
        <f t="shared" si="111"/>
        <v/>
      </c>
    </row>
    <row r="1717" spans="8:11" x14ac:dyDescent="0.3">
      <c r="H1717" s="1" t="str">
        <f t="shared" si="108"/>
        <v/>
      </c>
      <c r="I1717" s="13" t="str">
        <f t="shared" si="109"/>
        <v/>
      </c>
      <c r="J1717" s="13" t="str">
        <f t="shared" si="110"/>
        <v/>
      </c>
      <c r="K1717" s="13" t="str">
        <f t="shared" si="111"/>
        <v/>
      </c>
    </row>
    <row r="1718" spans="8:11" x14ac:dyDescent="0.3">
      <c r="H1718" s="1" t="str">
        <f t="shared" si="108"/>
        <v/>
      </c>
      <c r="I1718" s="13" t="str">
        <f t="shared" si="109"/>
        <v/>
      </c>
      <c r="J1718" s="13" t="str">
        <f t="shared" si="110"/>
        <v/>
      </c>
      <c r="K1718" s="13" t="str">
        <f t="shared" si="111"/>
        <v/>
      </c>
    </row>
    <row r="1719" spans="8:11" x14ac:dyDescent="0.3">
      <c r="H1719" s="1" t="str">
        <f t="shared" si="108"/>
        <v/>
      </c>
      <c r="I1719" s="13" t="str">
        <f t="shared" si="109"/>
        <v/>
      </c>
      <c r="J1719" s="13" t="str">
        <f t="shared" si="110"/>
        <v/>
      </c>
      <c r="K1719" s="13" t="str">
        <f t="shared" si="111"/>
        <v/>
      </c>
    </row>
    <row r="1720" spans="8:11" x14ac:dyDescent="0.3">
      <c r="H1720" s="1" t="str">
        <f t="shared" si="108"/>
        <v/>
      </c>
      <c r="I1720" s="13" t="str">
        <f t="shared" si="109"/>
        <v/>
      </c>
      <c r="J1720" s="13" t="str">
        <f t="shared" si="110"/>
        <v/>
      </c>
      <c r="K1720" s="13" t="str">
        <f t="shared" si="111"/>
        <v/>
      </c>
    </row>
    <row r="1721" spans="8:11" x14ac:dyDescent="0.3">
      <c r="H1721" s="1" t="str">
        <f t="shared" si="108"/>
        <v/>
      </c>
      <c r="I1721" s="13" t="str">
        <f t="shared" si="109"/>
        <v/>
      </c>
      <c r="J1721" s="13" t="str">
        <f t="shared" si="110"/>
        <v/>
      </c>
      <c r="K1721" s="13" t="str">
        <f t="shared" si="111"/>
        <v/>
      </c>
    </row>
    <row r="1722" spans="8:11" x14ac:dyDescent="0.3">
      <c r="H1722" s="1" t="str">
        <f t="shared" si="108"/>
        <v/>
      </c>
      <c r="I1722" s="13" t="str">
        <f t="shared" si="109"/>
        <v/>
      </c>
      <c r="J1722" s="13" t="str">
        <f t="shared" si="110"/>
        <v/>
      </c>
      <c r="K1722" s="13" t="str">
        <f t="shared" si="111"/>
        <v/>
      </c>
    </row>
    <row r="1723" spans="8:11" x14ac:dyDescent="0.3">
      <c r="H1723" s="1" t="str">
        <f t="shared" si="108"/>
        <v/>
      </c>
      <c r="I1723" s="13" t="str">
        <f t="shared" si="109"/>
        <v/>
      </c>
      <c r="J1723" s="13" t="str">
        <f t="shared" si="110"/>
        <v/>
      </c>
      <c r="K1723" s="13" t="str">
        <f t="shared" si="111"/>
        <v/>
      </c>
    </row>
    <row r="1724" spans="8:11" x14ac:dyDescent="0.3">
      <c r="H1724" s="1" t="str">
        <f t="shared" si="108"/>
        <v/>
      </c>
      <c r="I1724" s="13" t="str">
        <f t="shared" si="109"/>
        <v/>
      </c>
      <c r="J1724" s="13" t="str">
        <f t="shared" si="110"/>
        <v/>
      </c>
      <c r="K1724" s="13" t="str">
        <f t="shared" si="111"/>
        <v/>
      </c>
    </row>
    <row r="1725" spans="8:11" x14ac:dyDescent="0.3">
      <c r="H1725" s="1" t="str">
        <f t="shared" si="108"/>
        <v/>
      </c>
      <c r="I1725" s="13" t="str">
        <f t="shared" si="109"/>
        <v/>
      </c>
      <c r="J1725" s="13" t="str">
        <f t="shared" si="110"/>
        <v/>
      </c>
      <c r="K1725" s="13" t="str">
        <f t="shared" si="111"/>
        <v/>
      </c>
    </row>
    <row r="1726" spans="8:11" x14ac:dyDescent="0.3">
      <c r="H1726" s="1" t="str">
        <f t="shared" si="108"/>
        <v/>
      </c>
      <c r="I1726" s="13" t="str">
        <f t="shared" si="109"/>
        <v/>
      </c>
      <c r="J1726" s="13" t="str">
        <f t="shared" si="110"/>
        <v/>
      </c>
      <c r="K1726" s="13" t="str">
        <f t="shared" si="111"/>
        <v/>
      </c>
    </row>
    <row r="1727" spans="8:11" x14ac:dyDescent="0.3">
      <c r="H1727" s="1" t="str">
        <f t="shared" si="108"/>
        <v/>
      </c>
      <c r="I1727" s="13" t="str">
        <f t="shared" si="109"/>
        <v/>
      </c>
      <c r="J1727" s="13" t="str">
        <f t="shared" si="110"/>
        <v/>
      </c>
      <c r="K1727" s="13" t="str">
        <f t="shared" si="111"/>
        <v/>
      </c>
    </row>
    <row r="1728" spans="8:11" x14ac:dyDescent="0.3">
      <c r="H1728" s="1" t="str">
        <f t="shared" si="108"/>
        <v/>
      </c>
      <c r="I1728" s="13" t="str">
        <f t="shared" si="109"/>
        <v/>
      </c>
      <c r="J1728" s="13" t="str">
        <f t="shared" si="110"/>
        <v/>
      </c>
      <c r="K1728" s="13" t="str">
        <f t="shared" si="111"/>
        <v/>
      </c>
    </row>
    <row r="1729" spans="8:11" x14ac:dyDescent="0.3">
      <c r="H1729" s="1" t="str">
        <f t="shared" si="108"/>
        <v/>
      </c>
      <c r="I1729" s="13" t="str">
        <f t="shared" si="109"/>
        <v/>
      </c>
      <c r="J1729" s="13" t="str">
        <f t="shared" si="110"/>
        <v/>
      </c>
      <c r="K1729" s="13" t="str">
        <f t="shared" si="111"/>
        <v/>
      </c>
    </row>
    <row r="1730" spans="8:11" x14ac:dyDescent="0.3">
      <c r="H1730" s="1" t="str">
        <f t="shared" si="108"/>
        <v/>
      </c>
      <c r="I1730" s="13" t="str">
        <f t="shared" si="109"/>
        <v/>
      </c>
      <c r="J1730" s="13" t="str">
        <f t="shared" si="110"/>
        <v/>
      </c>
      <c r="K1730" s="13" t="str">
        <f t="shared" si="111"/>
        <v/>
      </c>
    </row>
    <row r="1731" spans="8:11" x14ac:dyDescent="0.3">
      <c r="H1731" s="1" t="str">
        <f t="shared" si="108"/>
        <v/>
      </c>
      <c r="I1731" s="13" t="str">
        <f t="shared" si="109"/>
        <v/>
      </c>
      <c r="J1731" s="13" t="str">
        <f t="shared" si="110"/>
        <v/>
      </c>
      <c r="K1731" s="13" t="str">
        <f t="shared" si="111"/>
        <v/>
      </c>
    </row>
    <row r="1732" spans="8:11" x14ac:dyDescent="0.3">
      <c r="H1732" s="1" t="str">
        <f t="shared" si="108"/>
        <v/>
      </c>
      <c r="I1732" s="13" t="str">
        <f t="shared" si="109"/>
        <v/>
      </c>
      <c r="J1732" s="13" t="str">
        <f t="shared" si="110"/>
        <v/>
      </c>
      <c r="K1732" s="13" t="str">
        <f t="shared" si="111"/>
        <v/>
      </c>
    </row>
    <row r="1733" spans="8:11" x14ac:dyDescent="0.3">
      <c r="H1733" s="1" t="str">
        <f t="shared" si="108"/>
        <v/>
      </c>
      <c r="I1733" s="13" t="str">
        <f t="shared" si="109"/>
        <v/>
      </c>
      <c r="J1733" s="13" t="str">
        <f t="shared" si="110"/>
        <v/>
      </c>
      <c r="K1733" s="13" t="str">
        <f t="shared" si="111"/>
        <v/>
      </c>
    </row>
    <row r="1734" spans="8:11" x14ac:dyDescent="0.3">
      <c r="H1734" s="1" t="str">
        <f t="shared" si="108"/>
        <v/>
      </c>
      <c r="I1734" s="13" t="str">
        <f t="shared" si="109"/>
        <v/>
      </c>
      <c r="J1734" s="13" t="str">
        <f t="shared" si="110"/>
        <v/>
      </c>
      <c r="K1734" s="13" t="str">
        <f t="shared" si="111"/>
        <v/>
      </c>
    </row>
    <row r="1735" spans="8:11" x14ac:dyDescent="0.3">
      <c r="H1735" s="1" t="str">
        <f t="shared" si="108"/>
        <v/>
      </c>
      <c r="I1735" s="13" t="str">
        <f t="shared" si="109"/>
        <v/>
      </c>
      <c r="J1735" s="13" t="str">
        <f t="shared" si="110"/>
        <v/>
      </c>
      <c r="K1735" s="13" t="str">
        <f t="shared" si="111"/>
        <v/>
      </c>
    </row>
    <row r="1736" spans="8:11" x14ac:dyDescent="0.3">
      <c r="H1736" s="1" t="str">
        <f t="shared" si="108"/>
        <v/>
      </c>
      <c r="I1736" s="13" t="str">
        <f t="shared" si="109"/>
        <v/>
      </c>
      <c r="J1736" s="13" t="str">
        <f t="shared" si="110"/>
        <v/>
      </c>
      <c r="K1736" s="13" t="str">
        <f t="shared" si="111"/>
        <v/>
      </c>
    </row>
    <row r="1737" spans="8:11" x14ac:dyDescent="0.3">
      <c r="H1737" s="1" t="str">
        <f t="shared" si="108"/>
        <v/>
      </c>
      <c r="I1737" s="13" t="str">
        <f t="shared" si="109"/>
        <v/>
      </c>
      <c r="J1737" s="13" t="str">
        <f t="shared" si="110"/>
        <v/>
      </c>
      <c r="K1737" s="13" t="str">
        <f t="shared" si="111"/>
        <v/>
      </c>
    </row>
    <row r="1738" spans="8:11" x14ac:dyDescent="0.3">
      <c r="H1738" s="1" t="str">
        <f t="shared" si="108"/>
        <v/>
      </c>
      <c r="I1738" s="13" t="str">
        <f t="shared" si="109"/>
        <v/>
      </c>
      <c r="J1738" s="13" t="str">
        <f t="shared" si="110"/>
        <v/>
      </c>
      <c r="K1738" s="13" t="str">
        <f t="shared" si="111"/>
        <v/>
      </c>
    </row>
    <row r="1739" spans="8:11" x14ac:dyDescent="0.3">
      <c r="H1739" s="1" t="str">
        <f t="shared" si="108"/>
        <v/>
      </c>
      <c r="I1739" s="13" t="str">
        <f t="shared" si="109"/>
        <v/>
      </c>
      <c r="J1739" s="13" t="str">
        <f t="shared" si="110"/>
        <v/>
      </c>
      <c r="K1739" s="13" t="str">
        <f t="shared" si="111"/>
        <v/>
      </c>
    </row>
    <row r="1740" spans="8:11" x14ac:dyDescent="0.3">
      <c r="H1740" s="1" t="str">
        <f t="shared" si="108"/>
        <v/>
      </c>
      <c r="I1740" s="13" t="str">
        <f t="shared" si="109"/>
        <v/>
      </c>
      <c r="J1740" s="13" t="str">
        <f t="shared" si="110"/>
        <v/>
      </c>
      <c r="K1740" s="13" t="str">
        <f t="shared" si="111"/>
        <v/>
      </c>
    </row>
    <row r="1741" spans="8:11" x14ac:dyDescent="0.3">
      <c r="H1741" s="1" t="str">
        <f t="shared" si="108"/>
        <v/>
      </c>
      <c r="I1741" s="13" t="str">
        <f t="shared" si="109"/>
        <v/>
      </c>
      <c r="J1741" s="13" t="str">
        <f t="shared" si="110"/>
        <v/>
      </c>
      <c r="K1741" s="13" t="str">
        <f t="shared" si="111"/>
        <v/>
      </c>
    </row>
    <row r="1742" spans="8:11" x14ac:dyDescent="0.3">
      <c r="H1742" s="1" t="str">
        <f t="shared" si="108"/>
        <v/>
      </c>
      <c r="I1742" s="13" t="str">
        <f t="shared" si="109"/>
        <v/>
      </c>
      <c r="J1742" s="13" t="str">
        <f t="shared" si="110"/>
        <v/>
      </c>
      <c r="K1742" s="13" t="str">
        <f t="shared" si="111"/>
        <v/>
      </c>
    </row>
    <row r="1743" spans="8:11" x14ac:dyDescent="0.3">
      <c r="H1743" s="1" t="str">
        <f t="shared" si="108"/>
        <v/>
      </c>
      <c r="I1743" s="13" t="str">
        <f t="shared" si="109"/>
        <v/>
      </c>
      <c r="J1743" s="13" t="str">
        <f t="shared" si="110"/>
        <v/>
      </c>
      <c r="K1743" s="13" t="str">
        <f t="shared" si="111"/>
        <v/>
      </c>
    </row>
    <row r="1744" spans="8:11" x14ac:dyDescent="0.3">
      <c r="H1744" s="1" t="str">
        <f t="shared" si="108"/>
        <v/>
      </c>
      <c r="I1744" s="13" t="str">
        <f t="shared" si="109"/>
        <v/>
      </c>
      <c r="J1744" s="13" t="str">
        <f t="shared" si="110"/>
        <v/>
      </c>
      <c r="K1744" s="13" t="str">
        <f t="shared" si="111"/>
        <v/>
      </c>
    </row>
    <row r="1745" spans="8:11" x14ac:dyDescent="0.3">
      <c r="H1745" s="1" t="str">
        <f t="shared" si="108"/>
        <v/>
      </c>
      <c r="I1745" s="13" t="str">
        <f t="shared" si="109"/>
        <v/>
      </c>
      <c r="J1745" s="13" t="str">
        <f t="shared" si="110"/>
        <v/>
      </c>
      <c r="K1745" s="13" t="str">
        <f t="shared" si="111"/>
        <v/>
      </c>
    </row>
    <row r="1746" spans="8:11" x14ac:dyDescent="0.3">
      <c r="H1746" s="1" t="str">
        <f t="shared" si="108"/>
        <v/>
      </c>
      <c r="I1746" s="13" t="str">
        <f t="shared" si="109"/>
        <v/>
      </c>
      <c r="J1746" s="13" t="str">
        <f t="shared" si="110"/>
        <v/>
      </c>
      <c r="K1746" s="13" t="str">
        <f t="shared" si="111"/>
        <v/>
      </c>
    </row>
    <row r="1747" spans="8:11" x14ac:dyDescent="0.3">
      <c r="H1747" s="1" t="str">
        <f t="shared" si="108"/>
        <v/>
      </c>
      <c r="I1747" s="13" t="str">
        <f t="shared" si="109"/>
        <v/>
      </c>
      <c r="J1747" s="13" t="str">
        <f t="shared" si="110"/>
        <v/>
      </c>
      <c r="K1747" s="13" t="str">
        <f t="shared" si="111"/>
        <v/>
      </c>
    </row>
    <row r="1748" spans="8:11" x14ac:dyDescent="0.3">
      <c r="H1748" s="1" t="str">
        <f t="shared" si="108"/>
        <v/>
      </c>
      <c r="I1748" s="13" t="str">
        <f t="shared" si="109"/>
        <v/>
      </c>
      <c r="J1748" s="13" t="str">
        <f t="shared" si="110"/>
        <v/>
      </c>
      <c r="K1748" s="13" t="str">
        <f t="shared" si="111"/>
        <v/>
      </c>
    </row>
    <row r="1749" spans="8:11" x14ac:dyDescent="0.3">
      <c r="H1749" s="1" t="str">
        <f t="shared" si="108"/>
        <v/>
      </c>
      <c r="I1749" s="13" t="str">
        <f t="shared" si="109"/>
        <v/>
      </c>
      <c r="J1749" s="13" t="str">
        <f t="shared" si="110"/>
        <v/>
      </c>
      <c r="K1749" s="13" t="str">
        <f t="shared" si="111"/>
        <v/>
      </c>
    </row>
    <row r="1750" spans="8:11" x14ac:dyDescent="0.3">
      <c r="H1750" s="1" t="str">
        <f t="shared" si="108"/>
        <v/>
      </c>
      <c r="I1750" s="13" t="str">
        <f t="shared" si="109"/>
        <v/>
      </c>
      <c r="J1750" s="13" t="str">
        <f t="shared" si="110"/>
        <v/>
      </c>
      <c r="K1750" s="13" t="str">
        <f t="shared" si="111"/>
        <v/>
      </c>
    </row>
    <row r="1751" spans="8:11" x14ac:dyDescent="0.3">
      <c r="H1751" s="1" t="str">
        <f t="shared" si="108"/>
        <v/>
      </c>
      <c r="I1751" s="13" t="str">
        <f t="shared" si="109"/>
        <v/>
      </c>
      <c r="J1751" s="13" t="str">
        <f t="shared" si="110"/>
        <v/>
      </c>
      <c r="K1751" s="13" t="str">
        <f t="shared" si="111"/>
        <v/>
      </c>
    </row>
    <row r="1752" spans="8:11" x14ac:dyDescent="0.3">
      <c r="H1752" s="1" t="str">
        <f t="shared" si="108"/>
        <v/>
      </c>
      <c r="I1752" s="13" t="str">
        <f t="shared" si="109"/>
        <v/>
      </c>
      <c r="J1752" s="13" t="str">
        <f t="shared" si="110"/>
        <v/>
      </c>
      <c r="K1752" s="13" t="str">
        <f t="shared" si="111"/>
        <v/>
      </c>
    </row>
    <row r="1753" spans="8:11" x14ac:dyDescent="0.3">
      <c r="H1753" s="1" t="str">
        <f t="shared" si="108"/>
        <v/>
      </c>
      <c r="I1753" s="13" t="str">
        <f t="shared" si="109"/>
        <v/>
      </c>
      <c r="J1753" s="13" t="str">
        <f t="shared" si="110"/>
        <v/>
      </c>
      <c r="K1753" s="13" t="str">
        <f t="shared" si="111"/>
        <v/>
      </c>
    </row>
    <row r="1754" spans="8:11" x14ac:dyDescent="0.3">
      <c r="H1754" s="1" t="str">
        <f t="shared" si="108"/>
        <v/>
      </c>
      <c r="I1754" s="13" t="str">
        <f t="shared" si="109"/>
        <v/>
      </c>
      <c r="J1754" s="13" t="str">
        <f t="shared" si="110"/>
        <v/>
      </c>
      <c r="K1754" s="13" t="str">
        <f t="shared" si="111"/>
        <v/>
      </c>
    </row>
    <row r="1755" spans="8:11" x14ac:dyDescent="0.3">
      <c r="H1755" s="1" t="str">
        <f t="shared" si="108"/>
        <v/>
      </c>
      <c r="I1755" s="13" t="str">
        <f t="shared" si="109"/>
        <v/>
      </c>
      <c r="J1755" s="13" t="str">
        <f t="shared" si="110"/>
        <v/>
      </c>
      <c r="K1755" s="13" t="str">
        <f t="shared" si="111"/>
        <v/>
      </c>
    </row>
    <row r="1756" spans="8:11" x14ac:dyDescent="0.3">
      <c r="H1756" s="1" t="str">
        <f t="shared" si="108"/>
        <v/>
      </c>
      <c r="I1756" s="13" t="str">
        <f t="shared" si="109"/>
        <v/>
      </c>
      <c r="J1756" s="13" t="str">
        <f t="shared" si="110"/>
        <v/>
      </c>
      <c r="K1756" s="13" t="str">
        <f t="shared" si="111"/>
        <v/>
      </c>
    </row>
    <row r="1757" spans="8:11" x14ac:dyDescent="0.3">
      <c r="H1757" s="1" t="str">
        <f t="shared" si="108"/>
        <v/>
      </c>
      <c r="I1757" s="13" t="str">
        <f t="shared" si="109"/>
        <v/>
      </c>
      <c r="J1757" s="13" t="str">
        <f t="shared" si="110"/>
        <v/>
      </c>
      <c r="K1757" s="13" t="str">
        <f t="shared" si="111"/>
        <v/>
      </c>
    </row>
    <row r="1758" spans="8:11" x14ac:dyDescent="0.3">
      <c r="H1758" s="1" t="str">
        <f t="shared" si="108"/>
        <v/>
      </c>
      <c r="I1758" s="13" t="str">
        <f t="shared" si="109"/>
        <v/>
      </c>
      <c r="J1758" s="13" t="str">
        <f t="shared" si="110"/>
        <v/>
      </c>
      <c r="K1758" s="13" t="str">
        <f t="shared" si="111"/>
        <v/>
      </c>
    </row>
    <row r="1759" spans="8:11" x14ac:dyDescent="0.3">
      <c r="H1759" s="1" t="str">
        <f t="shared" si="108"/>
        <v/>
      </c>
      <c r="I1759" s="13" t="str">
        <f t="shared" si="109"/>
        <v/>
      </c>
      <c r="J1759" s="13" t="str">
        <f t="shared" si="110"/>
        <v/>
      </c>
      <c r="K1759" s="13" t="str">
        <f t="shared" si="111"/>
        <v/>
      </c>
    </row>
    <row r="1760" spans="8:11" x14ac:dyDescent="0.3">
      <c r="H1760" s="1" t="str">
        <f t="shared" si="108"/>
        <v/>
      </c>
      <c r="I1760" s="13" t="str">
        <f t="shared" si="109"/>
        <v/>
      </c>
      <c r="J1760" s="13" t="str">
        <f t="shared" si="110"/>
        <v/>
      </c>
      <c r="K1760" s="13" t="str">
        <f t="shared" si="111"/>
        <v/>
      </c>
    </row>
    <row r="1761" spans="8:11" x14ac:dyDescent="0.3">
      <c r="H1761" s="1" t="str">
        <f t="shared" si="108"/>
        <v/>
      </c>
      <c r="I1761" s="13" t="str">
        <f t="shared" si="109"/>
        <v/>
      </c>
      <c r="J1761" s="13" t="str">
        <f t="shared" si="110"/>
        <v/>
      </c>
      <c r="K1761" s="13" t="str">
        <f t="shared" si="111"/>
        <v/>
      </c>
    </row>
    <row r="1762" spans="8:11" x14ac:dyDescent="0.3">
      <c r="H1762" s="1" t="str">
        <f t="shared" si="108"/>
        <v/>
      </c>
      <c r="I1762" s="13" t="str">
        <f t="shared" si="109"/>
        <v/>
      </c>
      <c r="J1762" s="13" t="str">
        <f t="shared" si="110"/>
        <v/>
      </c>
      <c r="K1762" s="13" t="str">
        <f t="shared" si="111"/>
        <v/>
      </c>
    </row>
    <row r="1763" spans="8:11" x14ac:dyDescent="0.3">
      <c r="H1763" s="1" t="str">
        <f t="shared" si="108"/>
        <v/>
      </c>
      <c r="I1763" s="13" t="str">
        <f t="shared" si="109"/>
        <v/>
      </c>
      <c r="J1763" s="13" t="str">
        <f t="shared" si="110"/>
        <v/>
      </c>
      <c r="K1763" s="13" t="str">
        <f t="shared" si="111"/>
        <v/>
      </c>
    </row>
    <row r="1764" spans="8:11" x14ac:dyDescent="0.3">
      <c r="H1764" s="1" t="str">
        <f t="shared" ref="H1764:H1827" si="112">IF(AND(LEN(I1764)&gt;0,LEN(J1764)&gt;0),J1764-I1764,"")</f>
        <v/>
      </c>
      <c r="I1764" s="13" t="str">
        <f t="shared" ref="I1764:I1827" si="113">IF(B1764="","",IF(ISNUMBER(B1764),B1764,DATE(VALUE(RIGHT(TRIM(B1764),4)),VALUE(MID(TRIM(B1764),4,2)),VALUE(LEFT(TRIM(B1764),2)))))</f>
        <v/>
      </c>
      <c r="J1764" s="13" t="str">
        <f t="shared" ref="J1764:J1827" si="114">IF(E1764="","",IF(ISNUMBER(E1764),E1764,DATE(VALUE(RIGHT(TRIM(E1764),4)),VALUE(MID(TRIM(E1764),4,2)),VALUE(LEFT(TRIM(E1764),2)))))</f>
        <v/>
      </c>
      <c r="K1764" s="13" t="str">
        <f t="shared" ref="K1764:K1827" si="115">IF(F1764="","",IF(ISNUMBER(F1764),F1764,DATE(VALUE(RIGHT(TRIM(F1764),4)),VALUE(MID(TRIM(F1764),4,2)),VALUE(LEFT(TRIM(F1764),2)))))</f>
        <v/>
      </c>
    </row>
    <row r="1765" spans="8:11" x14ac:dyDescent="0.3">
      <c r="H1765" s="1" t="str">
        <f t="shared" si="112"/>
        <v/>
      </c>
      <c r="I1765" s="13" t="str">
        <f t="shared" si="113"/>
        <v/>
      </c>
      <c r="J1765" s="13" t="str">
        <f t="shared" si="114"/>
        <v/>
      </c>
      <c r="K1765" s="13" t="str">
        <f t="shared" si="115"/>
        <v/>
      </c>
    </row>
    <row r="1766" spans="8:11" x14ac:dyDescent="0.3">
      <c r="H1766" s="1" t="str">
        <f t="shared" si="112"/>
        <v/>
      </c>
      <c r="I1766" s="13" t="str">
        <f t="shared" si="113"/>
        <v/>
      </c>
      <c r="J1766" s="13" t="str">
        <f t="shared" si="114"/>
        <v/>
      </c>
      <c r="K1766" s="13" t="str">
        <f t="shared" si="115"/>
        <v/>
      </c>
    </row>
    <row r="1767" spans="8:11" x14ac:dyDescent="0.3">
      <c r="H1767" s="1" t="str">
        <f t="shared" si="112"/>
        <v/>
      </c>
      <c r="I1767" s="13" t="str">
        <f t="shared" si="113"/>
        <v/>
      </c>
      <c r="J1767" s="13" t="str">
        <f t="shared" si="114"/>
        <v/>
      </c>
      <c r="K1767" s="13" t="str">
        <f t="shared" si="115"/>
        <v/>
      </c>
    </row>
    <row r="1768" spans="8:11" x14ac:dyDescent="0.3">
      <c r="H1768" s="1" t="str">
        <f t="shared" si="112"/>
        <v/>
      </c>
      <c r="I1768" s="13" t="str">
        <f t="shared" si="113"/>
        <v/>
      </c>
      <c r="J1768" s="13" t="str">
        <f t="shared" si="114"/>
        <v/>
      </c>
      <c r="K1768" s="13" t="str">
        <f t="shared" si="115"/>
        <v/>
      </c>
    </row>
    <row r="1769" spans="8:11" x14ac:dyDescent="0.3">
      <c r="H1769" s="1" t="str">
        <f t="shared" si="112"/>
        <v/>
      </c>
      <c r="I1769" s="13" t="str">
        <f t="shared" si="113"/>
        <v/>
      </c>
      <c r="J1769" s="13" t="str">
        <f t="shared" si="114"/>
        <v/>
      </c>
      <c r="K1769" s="13" t="str">
        <f t="shared" si="115"/>
        <v/>
      </c>
    </row>
    <row r="1770" spans="8:11" x14ac:dyDescent="0.3">
      <c r="H1770" s="1" t="str">
        <f t="shared" si="112"/>
        <v/>
      </c>
      <c r="I1770" s="13" t="str">
        <f t="shared" si="113"/>
        <v/>
      </c>
      <c r="J1770" s="13" t="str">
        <f t="shared" si="114"/>
        <v/>
      </c>
      <c r="K1770" s="13" t="str">
        <f t="shared" si="115"/>
        <v/>
      </c>
    </row>
    <row r="1771" spans="8:11" x14ac:dyDescent="0.3">
      <c r="H1771" s="1" t="str">
        <f t="shared" si="112"/>
        <v/>
      </c>
      <c r="I1771" s="13" t="str">
        <f t="shared" si="113"/>
        <v/>
      </c>
      <c r="J1771" s="13" t="str">
        <f t="shared" si="114"/>
        <v/>
      </c>
      <c r="K1771" s="13" t="str">
        <f t="shared" si="115"/>
        <v/>
      </c>
    </row>
    <row r="1772" spans="8:11" x14ac:dyDescent="0.3">
      <c r="H1772" s="1" t="str">
        <f t="shared" si="112"/>
        <v/>
      </c>
      <c r="I1772" s="13" t="str">
        <f t="shared" si="113"/>
        <v/>
      </c>
      <c r="J1772" s="13" t="str">
        <f t="shared" si="114"/>
        <v/>
      </c>
      <c r="K1772" s="13" t="str">
        <f t="shared" si="115"/>
        <v/>
      </c>
    </row>
    <row r="1773" spans="8:11" x14ac:dyDescent="0.3">
      <c r="H1773" s="1" t="str">
        <f t="shared" si="112"/>
        <v/>
      </c>
      <c r="I1773" s="13" t="str">
        <f t="shared" si="113"/>
        <v/>
      </c>
      <c r="J1773" s="13" t="str">
        <f t="shared" si="114"/>
        <v/>
      </c>
      <c r="K1773" s="13" t="str">
        <f t="shared" si="115"/>
        <v/>
      </c>
    </row>
    <row r="1774" spans="8:11" x14ac:dyDescent="0.3">
      <c r="H1774" s="1" t="str">
        <f t="shared" si="112"/>
        <v/>
      </c>
      <c r="I1774" s="13" t="str">
        <f t="shared" si="113"/>
        <v/>
      </c>
      <c r="J1774" s="13" t="str">
        <f t="shared" si="114"/>
        <v/>
      </c>
      <c r="K1774" s="13" t="str">
        <f t="shared" si="115"/>
        <v/>
      </c>
    </row>
    <row r="1775" spans="8:11" x14ac:dyDescent="0.3">
      <c r="H1775" s="1" t="str">
        <f t="shared" si="112"/>
        <v/>
      </c>
      <c r="I1775" s="13" t="str">
        <f t="shared" si="113"/>
        <v/>
      </c>
      <c r="J1775" s="13" t="str">
        <f t="shared" si="114"/>
        <v/>
      </c>
      <c r="K1775" s="13" t="str">
        <f t="shared" si="115"/>
        <v/>
      </c>
    </row>
    <row r="1776" spans="8:11" x14ac:dyDescent="0.3">
      <c r="H1776" s="1" t="str">
        <f t="shared" si="112"/>
        <v/>
      </c>
      <c r="I1776" s="13" t="str">
        <f t="shared" si="113"/>
        <v/>
      </c>
      <c r="J1776" s="13" t="str">
        <f t="shared" si="114"/>
        <v/>
      </c>
      <c r="K1776" s="13" t="str">
        <f t="shared" si="115"/>
        <v/>
      </c>
    </row>
    <row r="1777" spans="8:11" x14ac:dyDescent="0.3">
      <c r="H1777" s="1" t="str">
        <f t="shared" si="112"/>
        <v/>
      </c>
      <c r="I1777" s="13" t="str">
        <f t="shared" si="113"/>
        <v/>
      </c>
      <c r="J1777" s="13" t="str">
        <f t="shared" si="114"/>
        <v/>
      </c>
      <c r="K1777" s="13" t="str">
        <f t="shared" si="115"/>
        <v/>
      </c>
    </row>
    <row r="1778" spans="8:11" x14ac:dyDescent="0.3">
      <c r="H1778" s="1" t="str">
        <f t="shared" si="112"/>
        <v/>
      </c>
      <c r="I1778" s="13" t="str">
        <f t="shared" si="113"/>
        <v/>
      </c>
      <c r="J1778" s="13" t="str">
        <f t="shared" si="114"/>
        <v/>
      </c>
      <c r="K1778" s="13" t="str">
        <f t="shared" si="115"/>
        <v/>
      </c>
    </row>
    <row r="1779" spans="8:11" x14ac:dyDescent="0.3">
      <c r="H1779" s="1" t="str">
        <f t="shared" si="112"/>
        <v/>
      </c>
      <c r="I1779" s="13" t="str">
        <f t="shared" si="113"/>
        <v/>
      </c>
      <c r="J1779" s="13" t="str">
        <f t="shared" si="114"/>
        <v/>
      </c>
      <c r="K1779" s="13" t="str">
        <f t="shared" si="115"/>
        <v/>
      </c>
    </row>
    <row r="1780" spans="8:11" x14ac:dyDescent="0.3">
      <c r="H1780" s="1" t="str">
        <f t="shared" si="112"/>
        <v/>
      </c>
      <c r="I1780" s="13" t="str">
        <f t="shared" si="113"/>
        <v/>
      </c>
      <c r="J1780" s="13" t="str">
        <f t="shared" si="114"/>
        <v/>
      </c>
      <c r="K1780" s="13" t="str">
        <f t="shared" si="115"/>
        <v/>
      </c>
    </row>
    <row r="1781" spans="8:11" x14ac:dyDescent="0.3">
      <c r="H1781" s="1" t="str">
        <f t="shared" si="112"/>
        <v/>
      </c>
      <c r="I1781" s="13" t="str">
        <f t="shared" si="113"/>
        <v/>
      </c>
      <c r="J1781" s="13" t="str">
        <f t="shared" si="114"/>
        <v/>
      </c>
      <c r="K1781" s="13" t="str">
        <f t="shared" si="115"/>
        <v/>
      </c>
    </row>
    <row r="1782" spans="8:11" x14ac:dyDescent="0.3">
      <c r="H1782" s="1" t="str">
        <f t="shared" si="112"/>
        <v/>
      </c>
      <c r="I1782" s="13" t="str">
        <f t="shared" si="113"/>
        <v/>
      </c>
      <c r="J1782" s="13" t="str">
        <f t="shared" si="114"/>
        <v/>
      </c>
      <c r="K1782" s="13" t="str">
        <f t="shared" si="115"/>
        <v/>
      </c>
    </row>
    <row r="1783" spans="8:11" x14ac:dyDescent="0.3">
      <c r="H1783" s="1" t="str">
        <f t="shared" si="112"/>
        <v/>
      </c>
      <c r="I1783" s="13" t="str">
        <f t="shared" si="113"/>
        <v/>
      </c>
      <c r="J1783" s="13" t="str">
        <f t="shared" si="114"/>
        <v/>
      </c>
      <c r="K1783" s="13" t="str">
        <f t="shared" si="115"/>
        <v/>
      </c>
    </row>
    <row r="1784" spans="8:11" x14ac:dyDescent="0.3">
      <c r="H1784" s="1" t="str">
        <f t="shared" si="112"/>
        <v/>
      </c>
      <c r="I1784" s="13" t="str">
        <f t="shared" si="113"/>
        <v/>
      </c>
      <c r="J1784" s="13" t="str">
        <f t="shared" si="114"/>
        <v/>
      </c>
      <c r="K1784" s="13" t="str">
        <f t="shared" si="115"/>
        <v/>
      </c>
    </row>
    <row r="1785" spans="8:11" x14ac:dyDescent="0.3">
      <c r="H1785" s="1" t="str">
        <f t="shared" si="112"/>
        <v/>
      </c>
      <c r="I1785" s="13" t="str">
        <f t="shared" si="113"/>
        <v/>
      </c>
      <c r="J1785" s="13" t="str">
        <f t="shared" si="114"/>
        <v/>
      </c>
      <c r="K1785" s="13" t="str">
        <f t="shared" si="115"/>
        <v/>
      </c>
    </row>
    <row r="1786" spans="8:11" x14ac:dyDescent="0.3">
      <c r="H1786" s="1" t="str">
        <f t="shared" si="112"/>
        <v/>
      </c>
      <c r="I1786" s="13" t="str">
        <f t="shared" si="113"/>
        <v/>
      </c>
      <c r="J1786" s="13" t="str">
        <f t="shared" si="114"/>
        <v/>
      </c>
      <c r="K1786" s="13" t="str">
        <f t="shared" si="115"/>
        <v/>
      </c>
    </row>
    <row r="1787" spans="8:11" x14ac:dyDescent="0.3">
      <c r="H1787" s="1" t="str">
        <f t="shared" si="112"/>
        <v/>
      </c>
      <c r="I1787" s="13" t="str">
        <f t="shared" si="113"/>
        <v/>
      </c>
      <c r="J1787" s="13" t="str">
        <f t="shared" si="114"/>
        <v/>
      </c>
      <c r="K1787" s="13" t="str">
        <f t="shared" si="115"/>
        <v/>
      </c>
    </row>
    <row r="1788" spans="8:11" x14ac:dyDescent="0.3">
      <c r="H1788" s="1" t="str">
        <f t="shared" si="112"/>
        <v/>
      </c>
      <c r="I1788" s="13" t="str">
        <f t="shared" si="113"/>
        <v/>
      </c>
      <c r="J1788" s="13" t="str">
        <f t="shared" si="114"/>
        <v/>
      </c>
      <c r="K1788" s="13" t="str">
        <f t="shared" si="115"/>
        <v/>
      </c>
    </row>
    <row r="1789" spans="8:11" x14ac:dyDescent="0.3">
      <c r="H1789" s="1" t="str">
        <f t="shared" si="112"/>
        <v/>
      </c>
      <c r="I1789" s="13" t="str">
        <f t="shared" si="113"/>
        <v/>
      </c>
      <c r="J1789" s="13" t="str">
        <f t="shared" si="114"/>
        <v/>
      </c>
      <c r="K1789" s="13" t="str">
        <f t="shared" si="115"/>
        <v/>
      </c>
    </row>
    <row r="1790" spans="8:11" x14ac:dyDescent="0.3">
      <c r="H1790" s="1" t="str">
        <f t="shared" si="112"/>
        <v/>
      </c>
      <c r="I1790" s="13" t="str">
        <f t="shared" si="113"/>
        <v/>
      </c>
      <c r="J1790" s="13" t="str">
        <f t="shared" si="114"/>
        <v/>
      </c>
      <c r="K1790" s="13" t="str">
        <f t="shared" si="115"/>
        <v/>
      </c>
    </row>
    <row r="1791" spans="8:11" x14ac:dyDescent="0.3">
      <c r="H1791" s="1" t="str">
        <f t="shared" si="112"/>
        <v/>
      </c>
      <c r="I1791" s="13" t="str">
        <f t="shared" si="113"/>
        <v/>
      </c>
      <c r="J1791" s="13" t="str">
        <f t="shared" si="114"/>
        <v/>
      </c>
      <c r="K1791" s="13" t="str">
        <f t="shared" si="115"/>
        <v/>
      </c>
    </row>
    <row r="1792" spans="8:11" x14ac:dyDescent="0.3">
      <c r="H1792" s="1" t="str">
        <f t="shared" si="112"/>
        <v/>
      </c>
      <c r="I1792" s="13" t="str">
        <f t="shared" si="113"/>
        <v/>
      </c>
      <c r="J1792" s="13" t="str">
        <f t="shared" si="114"/>
        <v/>
      </c>
      <c r="K1792" s="13" t="str">
        <f t="shared" si="115"/>
        <v/>
      </c>
    </row>
    <row r="1793" spans="8:11" x14ac:dyDescent="0.3">
      <c r="H1793" s="1" t="str">
        <f t="shared" si="112"/>
        <v/>
      </c>
      <c r="I1793" s="13" t="str">
        <f t="shared" si="113"/>
        <v/>
      </c>
      <c r="J1793" s="13" t="str">
        <f t="shared" si="114"/>
        <v/>
      </c>
      <c r="K1793" s="13" t="str">
        <f t="shared" si="115"/>
        <v/>
      </c>
    </row>
    <row r="1794" spans="8:11" x14ac:dyDescent="0.3">
      <c r="H1794" s="1" t="str">
        <f t="shared" si="112"/>
        <v/>
      </c>
      <c r="I1794" s="13" t="str">
        <f t="shared" si="113"/>
        <v/>
      </c>
      <c r="J1794" s="13" t="str">
        <f t="shared" si="114"/>
        <v/>
      </c>
      <c r="K1794" s="13" t="str">
        <f t="shared" si="115"/>
        <v/>
      </c>
    </row>
    <row r="1795" spans="8:11" x14ac:dyDescent="0.3">
      <c r="H1795" s="1" t="str">
        <f t="shared" si="112"/>
        <v/>
      </c>
      <c r="I1795" s="13" t="str">
        <f t="shared" si="113"/>
        <v/>
      </c>
      <c r="J1795" s="13" t="str">
        <f t="shared" si="114"/>
        <v/>
      </c>
      <c r="K1795" s="13" t="str">
        <f t="shared" si="115"/>
        <v/>
      </c>
    </row>
    <row r="1796" spans="8:11" x14ac:dyDescent="0.3">
      <c r="H1796" s="1" t="str">
        <f t="shared" si="112"/>
        <v/>
      </c>
      <c r="I1796" s="13" t="str">
        <f t="shared" si="113"/>
        <v/>
      </c>
      <c r="J1796" s="13" t="str">
        <f t="shared" si="114"/>
        <v/>
      </c>
      <c r="K1796" s="13" t="str">
        <f t="shared" si="115"/>
        <v/>
      </c>
    </row>
    <row r="1797" spans="8:11" x14ac:dyDescent="0.3">
      <c r="H1797" s="1" t="str">
        <f t="shared" si="112"/>
        <v/>
      </c>
      <c r="I1797" s="13" t="str">
        <f t="shared" si="113"/>
        <v/>
      </c>
      <c r="J1797" s="13" t="str">
        <f t="shared" si="114"/>
        <v/>
      </c>
      <c r="K1797" s="13" t="str">
        <f t="shared" si="115"/>
        <v/>
      </c>
    </row>
    <row r="1798" spans="8:11" x14ac:dyDescent="0.3">
      <c r="H1798" s="1" t="str">
        <f t="shared" si="112"/>
        <v/>
      </c>
      <c r="I1798" s="13" t="str">
        <f t="shared" si="113"/>
        <v/>
      </c>
      <c r="J1798" s="13" t="str">
        <f t="shared" si="114"/>
        <v/>
      </c>
      <c r="K1798" s="13" t="str">
        <f t="shared" si="115"/>
        <v/>
      </c>
    </row>
    <row r="1799" spans="8:11" x14ac:dyDescent="0.3">
      <c r="H1799" s="1" t="str">
        <f t="shared" si="112"/>
        <v/>
      </c>
      <c r="I1799" s="13" t="str">
        <f t="shared" si="113"/>
        <v/>
      </c>
      <c r="J1799" s="13" t="str">
        <f t="shared" si="114"/>
        <v/>
      </c>
      <c r="K1799" s="13" t="str">
        <f t="shared" si="115"/>
        <v/>
      </c>
    </row>
    <row r="1800" spans="8:11" x14ac:dyDescent="0.3">
      <c r="H1800" s="1" t="str">
        <f t="shared" si="112"/>
        <v/>
      </c>
      <c r="I1800" s="13" t="str">
        <f t="shared" si="113"/>
        <v/>
      </c>
      <c r="J1800" s="13" t="str">
        <f t="shared" si="114"/>
        <v/>
      </c>
      <c r="K1800" s="13" t="str">
        <f t="shared" si="115"/>
        <v/>
      </c>
    </row>
    <row r="1801" spans="8:11" x14ac:dyDescent="0.3">
      <c r="H1801" s="1" t="str">
        <f t="shared" si="112"/>
        <v/>
      </c>
      <c r="I1801" s="13" t="str">
        <f t="shared" si="113"/>
        <v/>
      </c>
      <c r="J1801" s="13" t="str">
        <f t="shared" si="114"/>
        <v/>
      </c>
      <c r="K1801" s="13" t="str">
        <f t="shared" si="115"/>
        <v/>
      </c>
    </row>
    <row r="1802" spans="8:11" x14ac:dyDescent="0.3">
      <c r="H1802" s="1" t="str">
        <f t="shared" si="112"/>
        <v/>
      </c>
      <c r="I1802" s="13" t="str">
        <f t="shared" si="113"/>
        <v/>
      </c>
      <c r="J1802" s="13" t="str">
        <f t="shared" si="114"/>
        <v/>
      </c>
      <c r="K1802" s="13" t="str">
        <f t="shared" si="115"/>
        <v/>
      </c>
    </row>
    <row r="1803" spans="8:11" x14ac:dyDescent="0.3">
      <c r="H1803" s="1" t="str">
        <f t="shared" si="112"/>
        <v/>
      </c>
      <c r="I1803" s="13" t="str">
        <f t="shared" si="113"/>
        <v/>
      </c>
      <c r="J1803" s="13" t="str">
        <f t="shared" si="114"/>
        <v/>
      </c>
      <c r="K1803" s="13" t="str">
        <f t="shared" si="115"/>
        <v/>
      </c>
    </row>
    <row r="1804" spans="8:11" x14ac:dyDescent="0.3">
      <c r="H1804" s="1" t="str">
        <f t="shared" si="112"/>
        <v/>
      </c>
      <c r="I1804" s="13" t="str">
        <f t="shared" si="113"/>
        <v/>
      </c>
      <c r="J1804" s="13" t="str">
        <f t="shared" si="114"/>
        <v/>
      </c>
      <c r="K1804" s="13" t="str">
        <f t="shared" si="115"/>
        <v/>
      </c>
    </row>
    <row r="1805" spans="8:11" x14ac:dyDescent="0.3">
      <c r="H1805" s="1" t="str">
        <f t="shared" si="112"/>
        <v/>
      </c>
      <c r="I1805" s="13" t="str">
        <f t="shared" si="113"/>
        <v/>
      </c>
      <c r="J1805" s="13" t="str">
        <f t="shared" si="114"/>
        <v/>
      </c>
      <c r="K1805" s="13" t="str">
        <f t="shared" si="115"/>
        <v/>
      </c>
    </row>
    <row r="1806" spans="8:11" x14ac:dyDescent="0.3">
      <c r="H1806" s="1" t="str">
        <f t="shared" si="112"/>
        <v/>
      </c>
      <c r="I1806" s="13" t="str">
        <f t="shared" si="113"/>
        <v/>
      </c>
      <c r="J1806" s="13" t="str">
        <f t="shared" si="114"/>
        <v/>
      </c>
      <c r="K1806" s="13" t="str">
        <f t="shared" si="115"/>
        <v/>
      </c>
    </row>
    <row r="1807" spans="8:11" x14ac:dyDescent="0.3">
      <c r="H1807" s="1" t="str">
        <f t="shared" si="112"/>
        <v/>
      </c>
      <c r="I1807" s="13" t="str">
        <f t="shared" si="113"/>
        <v/>
      </c>
      <c r="J1807" s="13" t="str">
        <f t="shared" si="114"/>
        <v/>
      </c>
      <c r="K1807" s="13" t="str">
        <f t="shared" si="115"/>
        <v/>
      </c>
    </row>
    <row r="1808" spans="8:11" x14ac:dyDescent="0.3">
      <c r="H1808" s="1" t="str">
        <f t="shared" si="112"/>
        <v/>
      </c>
      <c r="I1808" s="13" t="str">
        <f t="shared" si="113"/>
        <v/>
      </c>
      <c r="J1808" s="13" t="str">
        <f t="shared" si="114"/>
        <v/>
      </c>
      <c r="K1808" s="13" t="str">
        <f t="shared" si="115"/>
        <v/>
      </c>
    </row>
    <row r="1809" spans="8:11" x14ac:dyDescent="0.3">
      <c r="H1809" s="1" t="str">
        <f t="shared" si="112"/>
        <v/>
      </c>
      <c r="I1809" s="13" t="str">
        <f t="shared" si="113"/>
        <v/>
      </c>
      <c r="J1809" s="13" t="str">
        <f t="shared" si="114"/>
        <v/>
      </c>
      <c r="K1809" s="13" t="str">
        <f t="shared" si="115"/>
        <v/>
      </c>
    </row>
    <row r="1810" spans="8:11" x14ac:dyDescent="0.3">
      <c r="H1810" s="1" t="str">
        <f t="shared" si="112"/>
        <v/>
      </c>
      <c r="I1810" s="13" t="str">
        <f t="shared" si="113"/>
        <v/>
      </c>
      <c r="J1810" s="13" t="str">
        <f t="shared" si="114"/>
        <v/>
      </c>
      <c r="K1810" s="13" t="str">
        <f t="shared" si="115"/>
        <v/>
      </c>
    </row>
    <row r="1811" spans="8:11" x14ac:dyDescent="0.3">
      <c r="H1811" s="1" t="str">
        <f t="shared" si="112"/>
        <v/>
      </c>
      <c r="I1811" s="13" t="str">
        <f t="shared" si="113"/>
        <v/>
      </c>
      <c r="J1811" s="13" t="str">
        <f t="shared" si="114"/>
        <v/>
      </c>
      <c r="K1811" s="13" t="str">
        <f t="shared" si="115"/>
        <v/>
      </c>
    </row>
    <row r="1812" spans="8:11" x14ac:dyDescent="0.3">
      <c r="H1812" s="1" t="str">
        <f t="shared" si="112"/>
        <v/>
      </c>
      <c r="I1812" s="13" t="str">
        <f t="shared" si="113"/>
        <v/>
      </c>
      <c r="J1812" s="13" t="str">
        <f t="shared" si="114"/>
        <v/>
      </c>
      <c r="K1812" s="13" t="str">
        <f t="shared" si="115"/>
        <v/>
      </c>
    </row>
    <row r="1813" spans="8:11" x14ac:dyDescent="0.3">
      <c r="H1813" s="1" t="str">
        <f t="shared" si="112"/>
        <v/>
      </c>
      <c r="I1813" s="13" t="str">
        <f t="shared" si="113"/>
        <v/>
      </c>
      <c r="J1813" s="13" t="str">
        <f t="shared" si="114"/>
        <v/>
      </c>
      <c r="K1813" s="13" t="str">
        <f t="shared" si="115"/>
        <v/>
      </c>
    </row>
    <row r="1814" spans="8:11" x14ac:dyDescent="0.3">
      <c r="H1814" s="1" t="str">
        <f t="shared" si="112"/>
        <v/>
      </c>
      <c r="I1814" s="13" t="str">
        <f t="shared" si="113"/>
        <v/>
      </c>
      <c r="J1814" s="13" t="str">
        <f t="shared" si="114"/>
        <v/>
      </c>
      <c r="K1814" s="13" t="str">
        <f t="shared" si="115"/>
        <v/>
      </c>
    </row>
    <row r="1815" spans="8:11" x14ac:dyDescent="0.3">
      <c r="H1815" s="1" t="str">
        <f t="shared" si="112"/>
        <v/>
      </c>
      <c r="I1815" s="13" t="str">
        <f t="shared" si="113"/>
        <v/>
      </c>
      <c r="J1815" s="13" t="str">
        <f t="shared" si="114"/>
        <v/>
      </c>
      <c r="K1815" s="13" t="str">
        <f t="shared" si="115"/>
        <v/>
      </c>
    </row>
    <row r="1816" spans="8:11" x14ac:dyDescent="0.3">
      <c r="H1816" s="1" t="str">
        <f t="shared" si="112"/>
        <v/>
      </c>
      <c r="I1816" s="13" t="str">
        <f t="shared" si="113"/>
        <v/>
      </c>
      <c r="J1816" s="13" t="str">
        <f t="shared" si="114"/>
        <v/>
      </c>
      <c r="K1816" s="13" t="str">
        <f t="shared" si="115"/>
        <v/>
      </c>
    </row>
    <row r="1817" spans="8:11" x14ac:dyDescent="0.3">
      <c r="H1817" s="1" t="str">
        <f t="shared" si="112"/>
        <v/>
      </c>
      <c r="I1817" s="13" t="str">
        <f t="shared" si="113"/>
        <v/>
      </c>
      <c r="J1817" s="13" t="str">
        <f t="shared" si="114"/>
        <v/>
      </c>
      <c r="K1817" s="13" t="str">
        <f t="shared" si="115"/>
        <v/>
      </c>
    </row>
    <row r="1818" spans="8:11" x14ac:dyDescent="0.3">
      <c r="H1818" s="1" t="str">
        <f t="shared" si="112"/>
        <v/>
      </c>
      <c r="I1818" s="13" t="str">
        <f t="shared" si="113"/>
        <v/>
      </c>
      <c r="J1818" s="13" t="str">
        <f t="shared" si="114"/>
        <v/>
      </c>
      <c r="K1818" s="13" t="str">
        <f t="shared" si="115"/>
        <v/>
      </c>
    </row>
    <row r="1819" spans="8:11" x14ac:dyDescent="0.3">
      <c r="H1819" s="1" t="str">
        <f t="shared" si="112"/>
        <v/>
      </c>
      <c r="I1819" s="13" t="str">
        <f t="shared" si="113"/>
        <v/>
      </c>
      <c r="J1819" s="13" t="str">
        <f t="shared" si="114"/>
        <v/>
      </c>
      <c r="K1819" s="13" t="str">
        <f t="shared" si="115"/>
        <v/>
      </c>
    </row>
    <row r="1820" spans="8:11" x14ac:dyDescent="0.3">
      <c r="H1820" s="1" t="str">
        <f t="shared" si="112"/>
        <v/>
      </c>
      <c r="I1820" s="13" t="str">
        <f t="shared" si="113"/>
        <v/>
      </c>
      <c r="J1820" s="13" t="str">
        <f t="shared" si="114"/>
        <v/>
      </c>
      <c r="K1820" s="13" t="str">
        <f t="shared" si="115"/>
        <v/>
      </c>
    </row>
    <row r="1821" spans="8:11" x14ac:dyDescent="0.3">
      <c r="H1821" s="1" t="str">
        <f t="shared" si="112"/>
        <v/>
      </c>
      <c r="I1821" s="13" t="str">
        <f t="shared" si="113"/>
        <v/>
      </c>
      <c r="J1821" s="13" t="str">
        <f t="shared" si="114"/>
        <v/>
      </c>
      <c r="K1821" s="13" t="str">
        <f t="shared" si="115"/>
        <v/>
      </c>
    </row>
    <row r="1822" spans="8:11" x14ac:dyDescent="0.3">
      <c r="H1822" s="1" t="str">
        <f t="shared" si="112"/>
        <v/>
      </c>
      <c r="I1822" s="13" t="str">
        <f t="shared" si="113"/>
        <v/>
      </c>
      <c r="J1822" s="13" t="str">
        <f t="shared" si="114"/>
        <v/>
      </c>
      <c r="K1822" s="13" t="str">
        <f t="shared" si="115"/>
        <v/>
      </c>
    </row>
    <row r="1823" spans="8:11" x14ac:dyDescent="0.3">
      <c r="H1823" s="1" t="str">
        <f t="shared" si="112"/>
        <v/>
      </c>
      <c r="I1823" s="13" t="str">
        <f t="shared" si="113"/>
        <v/>
      </c>
      <c r="J1823" s="13" t="str">
        <f t="shared" si="114"/>
        <v/>
      </c>
      <c r="K1823" s="13" t="str">
        <f t="shared" si="115"/>
        <v/>
      </c>
    </row>
    <row r="1824" spans="8:11" x14ac:dyDescent="0.3">
      <c r="H1824" s="1" t="str">
        <f t="shared" si="112"/>
        <v/>
      </c>
      <c r="I1824" s="13" t="str">
        <f t="shared" si="113"/>
        <v/>
      </c>
      <c r="J1824" s="13" t="str">
        <f t="shared" si="114"/>
        <v/>
      </c>
      <c r="K1824" s="13" t="str">
        <f t="shared" si="115"/>
        <v/>
      </c>
    </row>
    <row r="1825" spans="8:11" x14ac:dyDescent="0.3">
      <c r="H1825" s="1" t="str">
        <f t="shared" si="112"/>
        <v/>
      </c>
      <c r="I1825" s="13" t="str">
        <f t="shared" si="113"/>
        <v/>
      </c>
      <c r="J1825" s="13" t="str">
        <f t="shared" si="114"/>
        <v/>
      </c>
      <c r="K1825" s="13" t="str">
        <f t="shared" si="115"/>
        <v/>
      </c>
    </row>
    <row r="1826" spans="8:11" x14ac:dyDescent="0.3">
      <c r="H1826" s="1" t="str">
        <f t="shared" si="112"/>
        <v/>
      </c>
      <c r="I1826" s="13" t="str">
        <f t="shared" si="113"/>
        <v/>
      </c>
      <c r="J1826" s="13" t="str">
        <f t="shared" si="114"/>
        <v/>
      </c>
      <c r="K1826" s="13" t="str">
        <f t="shared" si="115"/>
        <v/>
      </c>
    </row>
    <row r="1827" spans="8:11" x14ac:dyDescent="0.3">
      <c r="H1827" s="1" t="str">
        <f t="shared" si="112"/>
        <v/>
      </c>
      <c r="I1827" s="13" t="str">
        <f t="shared" si="113"/>
        <v/>
      </c>
      <c r="J1827" s="13" t="str">
        <f t="shared" si="114"/>
        <v/>
      </c>
      <c r="K1827" s="13" t="str">
        <f t="shared" si="115"/>
        <v/>
      </c>
    </row>
    <row r="1828" spans="8:11" x14ac:dyDescent="0.3">
      <c r="H1828" s="1" t="str">
        <f t="shared" ref="H1828:H1891" si="116">IF(AND(LEN(I1828)&gt;0,LEN(J1828)&gt;0),J1828-I1828,"")</f>
        <v/>
      </c>
      <c r="I1828" s="13" t="str">
        <f t="shared" ref="I1828:I1891" si="117">IF(B1828="","",IF(ISNUMBER(B1828),B1828,DATE(VALUE(RIGHT(TRIM(B1828),4)),VALUE(MID(TRIM(B1828),4,2)),VALUE(LEFT(TRIM(B1828),2)))))</f>
        <v/>
      </c>
      <c r="J1828" s="13" t="str">
        <f t="shared" ref="J1828:J1891" si="118">IF(E1828="","",IF(ISNUMBER(E1828),E1828,DATE(VALUE(RIGHT(TRIM(E1828),4)),VALUE(MID(TRIM(E1828),4,2)),VALUE(LEFT(TRIM(E1828),2)))))</f>
        <v/>
      </c>
      <c r="K1828" s="13" t="str">
        <f t="shared" ref="K1828:K1891" si="119">IF(F1828="","",IF(ISNUMBER(F1828),F1828,DATE(VALUE(RIGHT(TRIM(F1828),4)),VALUE(MID(TRIM(F1828),4,2)),VALUE(LEFT(TRIM(F1828),2)))))</f>
        <v/>
      </c>
    </row>
    <row r="1829" spans="8:11" x14ac:dyDescent="0.3">
      <c r="H1829" s="1" t="str">
        <f t="shared" si="116"/>
        <v/>
      </c>
      <c r="I1829" s="13" t="str">
        <f t="shared" si="117"/>
        <v/>
      </c>
      <c r="J1829" s="13" t="str">
        <f t="shared" si="118"/>
        <v/>
      </c>
      <c r="K1829" s="13" t="str">
        <f t="shared" si="119"/>
        <v/>
      </c>
    </row>
    <row r="1830" spans="8:11" x14ac:dyDescent="0.3">
      <c r="H1830" s="1" t="str">
        <f t="shared" si="116"/>
        <v/>
      </c>
      <c r="I1830" s="13" t="str">
        <f t="shared" si="117"/>
        <v/>
      </c>
      <c r="J1830" s="13" t="str">
        <f t="shared" si="118"/>
        <v/>
      </c>
      <c r="K1830" s="13" t="str">
        <f t="shared" si="119"/>
        <v/>
      </c>
    </row>
    <row r="1831" spans="8:11" x14ac:dyDescent="0.3">
      <c r="H1831" s="1" t="str">
        <f t="shared" si="116"/>
        <v/>
      </c>
      <c r="I1831" s="13" t="str">
        <f t="shared" si="117"/>
        <v/>
      </c>
      <c r="J1831" s="13" t="str">
        <f t="shared" si="118"/>
        <v/>
      </c>
      <c r="K1831" s="13" t="str">
        <f t="shared" si="119"/>
        <v/>
      </c>
    </row>
    <row r="1832" spans="8:11" x14ac:dyDescent="0.3">
      <c r="H1832" s="1" t="str">
        <f t="shared" si="116"/>
        <v/>
      </c>
      <c r="I1832" s="13" t="str">
        <f t="shared" si="117"/>
        <v/>
      </c>
      <c r="J1832" s="13" t="str">
        <f t="shared" si="118"/>
        <v/>
      </c>
      <c r="K1832" s="13" t="str">
        <f t="shared" si="119"/>
        <v/>
      </c>
    </row>
    <row r="1833" spans="8:11" x14ac:dyDescent="0.3">
      <c r="H1833" s="1" t="str">
        <f t="shared" si="116"/>
        <v/>
      </c>
      <c r="I1833" s="13" t="str">
        <f t="shared" si="117"/>
        <v/>
      </c>
      <c r="J1833" s="13" t="str">
        <f t="shared" si="118"/>
        <v/>
      </c>
      <c r="K1833" s="13" t="str">
        <f t="shared" si="119"/>
        <v/>
      </c>
    </row>
    <row r="1834" spans="8:11" x14ac:dyDescent="0.3">
      <c r="H1834" s="1" t="str">
        <f t="shared" si="116"/>
        <v/>
      </c>
      <c r="I1834" s="13" t="str">
        <f t="shared" si="117"/>
        <v/>
      </c>
      <c r="J1834" s="13" t="str">
        <f t="shared" si="118"/>
        <v/>
      </c>
      <c r="K1834" s="13" t="str">
        <f t="shared" si="119"/>
        <v/>
      </c>
    </row>
    <row r="1835" spans="8:11" x14ac:dyDescent="0.3">
      <c r="H1835" s="1" t="str">
        <f t="shared" si="116"/>
        <v/>
      </c>
      <c r="I1835" s="13" t="str">
        <f t="shared" si="117"/>
        <v/>
      </c>
      <c r="J1835" s="13" t="str">
        <f t="shared" si="118"/>
        <v/>
      </c>
      <c r="K1835" s="13" t="str">
        <f t="shared" si="119"/>
        <v/>
      </c>
    </row>
    <row r="1836" spans="8:11" x14ac:dyDescent="0.3">
      <c r="H1836" s="1" t="str">
        <f t="shared" si="116"/>
        <v/>
      </c>
      <c r="I1836" s="13" t="str">
        <f t="shared" si="117"/>
        <v/>
      </c>
      <c r="J1836" s="13" t="str">
        <f t="shared" si="118"/>
        <v/>
      </c>
      <c r="K1836" s="13" t="str">
        <f t="shared" si="119"/>
        <v/>
      </c>
    </row>
    <row r="1837" spans="8:11" x14ac:dyDescent="0.3">
      <c r="H1837" s="1" t="str">
        <f t="shared" si="116"/>
        <v/>
      </c>
      <c r="I1837" s="13" t="str">
        <f t="shared" si="117"/>
        <v/>
      </c>
      <c r="J1837" s="13" t="str">
        <f t="shared" si="118"/>
        <v/>
      </c>
      <c r="K1837" s="13" t="str">
        <f t="shared" si="119"/>
        <v/>
      </c>
    </row>
    <row r="1838" spans="8:11" x14ac:dyDescent="0.3">
      <c r="H1838" s="1" t="str">
        <f t="shared" si="116"/>
        <v/>
      </c>
      <c r="I1838" s="13" t="str">
        <f t="shared" si="117"/>
        <v/>
      </c>
      <c r="J1838" s="13" t="str">
        <f t="shared" si="118"/>
        <v/>
      </c>
      <c r="K1838" s="13" t="str">
        <f t="shared" si="119"/>
        <v/>
      </c>
    </row>
    <row r="1839" spans="8:11" x14ac:dyDescent="0.3">
      <c r="H1839" s="1" t="str">
        <f t="shared" si="116"/>
        <v/>
      </c>
      <c r="I1839" s="13" t="str">
        <f t="shared" si="117"/>
        <v/>
      </c>
      <c r="J1839" s="13" t="str">
        <f t="shared" si="118"/>
        <v/>
      </c>
      <c r="K1839" s="13" t="str">
        <f t="shared" si="119"/>
        <v/>
      </c>
    </row>
    <row r="1840" spans="8:11" x14ac:dyDescent="0.3">
      <c r="H1840" s="1" t="str">
        <f t="shared" si="116"/>
        <v/>
      </c>
      <c r="I1840" s="13" t="str">
        <f t="shared" si="117"/>
        <v/>
      </c>
      <c r="J1840" s="13" t="str">
        <f t="shared" si="118"/>
        <v/>
      </c>
      <c r="K1840" s="13" t="str">
        <f t="shared" si="119"/>
        <v/>
      </c>
    </row>
    <row r="1841" spans="8:11" x14ac:dyDescent="0.3">
      <c r="H1841" s="1" t="str">
        <f t="shared" si="116"/>
        <v/>
      </c>
      <c r="I1841" s="13" t="str">
        <f t="shared" si="117"/>
        <v/>
      </c>
      <c r="J1841" s="13" t="str">
        <f t="shared" si="118"/>
        <v/>
      </c>
      <c r="K1841" s="13" t="str">
        <f t="shared" si="119"/>
        <v/>
      </c>
    </row>
    <row r="1842" spans="8:11" x14ac:dyDescent="0.3">
      <c r="H1842" s="1" t="str">
        <f t="shared" si="116"/>
        <v/>
      </c>
      <c r="I1842" s="13" t="str">
        <f t="shared" si="117"/>
        <v/>
      </c>
      <c r="J1842" s="13" t="str">
        <f t="shared" si="118"/>
        <v/>
      </c>
      <c r="K1842" s="13" t="str">
        <f t="shared" si="119"/>
        <v/>
      </c>
    </row>
    <row r="1843" spans="8:11" x14ac:dyDescent="0.3">
      <c r="H1843" s="1" t="str">
        <f t="shared" si="116"/>
        <v/>
      </c>
      <c r="I1843" s="13" t="str">
        <f t="shared" si="117"/>
        <v/>
      </c>
      <c r="J1843" s="13" t="str">
        <f t="shared" si="118"/>
        <v/>
      </c>
      <c r="K1843" s="13" t="str">
        <f t="shared" si="119"/>
        <v/>
      </c>
    </row>
    <row r="1844" spans="8:11" x14ac:dyDescent="0.3">
      <c r="H1844" s="1" t="str">
        <f t="shared" si="116"/>
        <v/>
      </c>
      <c r="I1844" s="13" t="str">
        <f t="shared" si="117"/>
        <v/>
      </c>
      <c r="J1844" s="13" t="str">
        <f t="shared" si="118"/>
        <v/>
      </c>
      <c r="K1844" s="13" t="str">
        <f t="shared" si="119"/>
        <v/>
      </c>
    </row>
    <row r="1845" spans="8:11" x14ac:dyDescent="0.3">
      <c r="H1845" s="1" t="str">
        <f t="shared" si="116"/>
        <v/>
      </c>
      <c r="I1845" s="13" t="str">
        <f t="shared" si="117"/>
        <v/>
      </c>
      <c r="J1845" s="13" t="str">
        <f t="shared" si="118"/>
        <v/>
      </c>
      <c r="K1845" s="13" t="str">
        <f t="shared" si="119"/>
        <v/>
      </c>
    </row>
    <row r="1846" spans="8:11" x14ac:dyDescent="0.3">
      <c r="H1846" s="1" t="str">
        <f t="shared" si="116"/>
        <v/>
      </c>
      <c r="I1846" s="13" t="str">
        <f t="shared" si="117"/>
        <v/>
      </c>
      <c r="J1846" s="13" t="str">
        <f t="shared" si="118"/>
        <v/>
      </c>
      <c r="K1846" s="13" t="str">
        <f t="shared" si="119"/>
        <v/>
      </c>
    </row>
    <row r="1847" spans="8:11" x14ac:dyDescent="0.3">
      <c r="H1847" s="1" t="str">
        <f t="shared" si="116"/>
        <v/>
      </c>
      <c r="I1847" s="13" t="str">
        <f t="shared" si="117"/>
        <v/>
      </c>
      <c r="J1847" s="13" t="str">
        <f t="shared" si="118"/>
        <v/>
      </c>
      <c r="K1847" s="13" t="str">
        <f t="shared" si="119"/>
        <v/>
      </c>
    </row>
    <row r="1848" spans="8:11" x14ac:dyDescent="0.3">
      <c r="H1848" s="1" t="str">
        <f t="shared" si="116"/>
        <v/>
      </c>
      <c r="I1848" s="13" t="str">
        <f t="shared" si="117"/>
        <v/>
      </c>
      <c r="J1848" s="13" t="str">
        <f t="shared" si="118"/>
        <v/>
      </c>
      <c r="K1848" s="13" t="str">
        <f t="shared" si="119"/>
        <v/>
      </c>
    </row>
    <row r="1849" spans="8:11" x14ac:dyDescent="0.3">
      <c r="H1849" s="1" t="str">
        <f t="shared" si="116"/>
        <v/>
      </c>
      <c r="I1849" s="13" t="str">
        <f t="shared" si="117"/>
        <v/>
      </c>
      <c r="J1849" s="13" t="str">
        <f t="shared" si="118"/>
        <v/>
      </c>
      <c r="K1849" s="13" t="str">
        <f t="shared" si="119"/>
        <v/>
      </c>
    </row>
    <row r="1850" spans="8:11" x14ac:dyDescent="0.3">
      <c r="H1850" s="1" t="str">
        <f t="shared" si="116"/>
        <v/>
      </c>
      <c r="I1850" s="13" t="str">
        <f t="shared" si="117"/>
        <v/>
      </c>
      <c r="J1850" s="13" t="str">
        <f t="shared" si="118"/>
        <v/>
      </c>
      <c r="K1850" s="13" t="str">
        <f t="shared" si="119"/>
        <v/>
      </c>
    </row>
    <row r="1851" spans="8:11" x14ac:dyDescent="0.3">
      <c r="H1851" s="1" t="str">
        <f t="shared" si="116"/>
        <v/>
      </c>
      <c r="I1851" s="13" t="str">
        <f t="shared" si="117"/>
        <v/>
      </c>
      <c r="J1851" s="13" t="str">
        <f t="shared" si="118"/>
        <v/>
      </c>
      <c r="K1851" s="13" t="str">
        <f t="shared" si="119"/>
        <v/>
      </c>
    </row>
    <row r="1852" spans="8:11" x14ac:dyDescent="0.3">
      <c r="H1852" s="1" t="str">
        <f t="shared" si="116"/>
        <v/>
      </c>
      <c r="I1852" s="13" t="str">
        <f t="shared" si="117"/>
        <v/>
      </c>
      <c r="J1852" s="13" t="str">
        <f t="shared" si="118"/>
        <v/>
      </c>
      <c r="K1852" s="13" t="str">
        <f t="shared" si="119"/>
        <v/>
      </c>
    </row>
    <row r="1853" spans="8:11" x14ac:dyDescent="0.3">
      <c r="H1853" s="1" t="str">
        <f t="shared" si="116"/>
        <v/>
      </c>
      <c r="I1853" s="13" t="str">
        <f t="shared" si="117"/>
        <v/>
      </c>
      <c r="J1853" s="13" t="str">
        <f t="shared" si="118"/>
        <v/>
      </c>
      <c r="K1853" s="13" t="str">
        <f t="shared" si="119"/>
        <v/>
      </c>
    </row>
    <row r="1854" spans="8:11" x14ac:dyDescent="0.3">
      <c r="H1854" s="1" t="str">
        <f t="shared" si="116"/>
        <v/>
      </c>
      <c r="I1854" s="13" t="str">
        <f t="shared" si="117"/>
        <v/>
      </c>
      <c r="J1854" s="13" t="str">
        <f t="shared" si="118"/>
        <v/>
      </c>
      <c r="K1854" s="13" t="str">
        <f t="shared" si="119"/>
        <v/>
      </c>
    </row>
    <row r="1855" spans="8:11" x14ac:dyDescent="0.3">
      <c r="H1855" s="1" t="str">
        <f t="shared" si="116"/>
        <v/>
      </c>
      <c r="I1855" s="13" t="str">
        <f t="shared" si="117"/>
        <v/>
      </c>
      <c r="J1855" s="13" t="str">
        <f t="shared" si="118"/>
        <v/>
      </c>
      <c r="K1855" s="13" t="str">
        <f t="shared" si="119"/>
        <v/>
      </c>
    </row>
    <row r="1856" spans="8:11" x14ac:dyDescent="0.3">
      <c r="H1856" s="1" t="str">
        <f t="shared" si="116"/>
        <v/>
      </c>
      <c r="I1856" s="13" t="str">
        <f t="shared" si="117"/>
        <v/>
      </c>
      <c r="J1856" s="13" t="str">
        <f t="shared" si="118"/>
        <v/>
      </c>
      <c r="K1856" s="13" t="str">
        <f t="shared" si="119"/>
        <v/>
      </c>
    </row>
    <row r="1857" spans="8:11" x14ac:dyDescent="0.3">
      <c r="H1857" s="1" t="str">
        <f t="shared" si="116"/>
        <v/>
      </c>
      <c r="I1857" s="13" t="str">
        <f t="shared" si="117"/>
        <v/>
      </c>
      <c r="J1857" s="13" t="str">
        <f t="shared" si="118"/>
        <v/>
      </c>
      <c r="K1857" s="13" t="str">
        <f t="shared" si="119"/>
        <v/>
      </c>
    </row>
    <row r="1858" spans="8:11" x14ac:dyDescent="0.3">
      <c r="H1858" s="1" t="str">
        <f t="shared" si="116"/>
        <v/>
      </c>
      <c r="I1858" s="13" t="str">
        <f t="shared" si="117"/>
        <v/>
      </c>
      <c r="J1858" s="13" t="str">
        <f t="shared" si="118"/>
        <v/>
      </c>
      <c r="K1858" s="13" t="str">
        <f t="shared" si="119"/>
        <v/>
      </c>
    </row>
    <row r="1859" spans="8:11" x14ac:dyDescent="0.3">
      <c r="H1859" s="1" t="str">
        <f t="shared" si="116"/>
        <v/>
      </c>
      <c r="I1859" s="13" t="str">
        <f t="shared" si="117"/>
        <v/>
      </c>
      <c r="J1859" s="13" t="str">
        <f t="shared" si="118"/>
        <v/>
      </c>
      <c r="K1859" s="13" t="str">
        <f t="shared" si="119"/>
        <v/>
      </c>
    </row>
    <row r="1860" spans="8:11" x14ac:dyDescent="0.3">
      <c r="H1860" s="1" t="str">
        <f t="shared" si="116"/>
        <v/>
      </c>
      <c r="I1860" s="13" t="str">
        <f t="shared" si="117"/>
        <v/>
      </c>
      <c r="J1860" s="13" t="str">
        <f t="shared" si="118"/>
        <v/>
      </c>
      <c r="K1860" s="13" t="str">
        <f t="shared" si="119"/>
        <v/>
      </c>
    </row>
    <row r="1861" spans="8:11" x14ac:dyDescent="0.3">
      <c r="H1861" s="1" t="str">
        <f t="shared" si="116"/>
        <v/>
      </c>
      <c r="I1861" s="13" t="str">
        <f t="shared" si="117"/>
        <v/>
      </c>
      <c r="J1861" s="13" t="str">
        <f t="shared" si="118"/>
        <v/>
      </c>
      <c r="K1861" s="13" t="str">
        <f t="shared" si="119"/>
        <v/>
      </c>
    </row>
    <row r="1862" spans="8:11" x14ac:dyDescent="0.3">
      <c r="H1862" s="1" t="str">
        <f t="shared" si="116"/>
        <v/>
      </c>
      <c r="I1862" s="13" t="str">
        <f t="shared" si="117"/>
        <v/>
      </c>
      <c r="J1862" s="13" t="str">
        <f t="shared" si="118"/>
        <v/>
      </c>
      <c r="K1862" s="13" t="str">
        <f t="shared" si="119"/>
        <v/>
      </c>
    </row>
    <row r="1863" spans="8:11" x14ac:dyDescent="0.3">
      <c r="H1863" s="1" t="str">
        <f t="shared" si="116"/>
        <v/>
      </c>
      <c r="I1863" s="13" t="str">
        <f t="shared" si="117"/>
        <v/>
      </c>
      <c r="J1863" s="13" t="str">
        <f t="shared" si="118"/>
        <v/>
      </c>
      <c r="K1863" s="13" t="str">
        <f t="shared" si="119"/>
        <v/>
      </c>
    </row>
    <row r="1864" spans="8:11" x14ac:dyDescent="0.3">
      <c r="H1864" s="1" t="str">
        <f t="shared" si="116"/>
        <v/>
      </c>
      <c r="I1864" s="13" t="str">
        <f t="shared" si="117"/>
        <v/>
      </c>
      <c r="J1864" s="13" t="str">
        <f t="shared" si="118"/>
        <v/>
      </c>
      <c r="K1864" s="13" t="str">
        <f t="shared" si="119"/>
        <v/>
      </c>
    </row>
    <row r="1865" spans="8:11" x14ac:dyDescent="0.3">
      <c r="H1865" s="1" t="str">
        <f t="shared" si="116"/>
        <v/>
      </c>
      <c r="I1865" s="13" t="str">
        <f t="shared" si="117"/>
        <v/>
      </c>
      <c r="J1865" s="13" t="str">
        <f t="shared" si="118"/>
        <v/>
      </c>
      <c r="K1865" s="13" t="str">
        <f t="shared" si="119"/>
        <v/>
      </c>
    </row>
    <row r="1866" spans="8:11" x14ac:dyDescent="0.3">
      <c r="H1866" s="1" t="str">
        <f t="shared" si="116"/>
        <v/>
      </c>
      <c r="I1866" s="13" t="str">
        <f t="shared" si="117"/>
        <v/>
      </c>
      <c r="J1866" s="13" t="str">
        <f t="shared" si="118"/>
        <v/>
      </c>
      <c r="K1866" s="13" t="str">
        <f t="shared" si="119"/>
        <v/>
      </c>
    </row>
    <row r="1867" spans="8:11" x14ac:dyDescent="0.3">
      <c r="H1867" s="1" t="str">
        <f t="shared" si="116"/>
        <v/>
      </c>
      <c r="I1867" s="13" t="str">
        <f t="shared" si="117"/>
        <v/>
      </c>
      <c r="J1867" s="13" t="str">
        <f t="shared" si="118"/>
        <v/>
      </c>
      <c r="K1867" s="13" t="str">
        <f t="shared" si="119"/>
        <v/>
      </c>
    </row>
    <row r="1868" spans="8:11" x14ac:dyDescent="0.3">
      <c r="H1868" s="1" t="str">
        <f t="shared" si="116"/>
        <v/>
      </c>
      <c r="I1868" s="13" t="str">
        <f t="shared" si="117"/>
        <v/>
      </c>
      <c r="J1868" s="13" t="str">
        <f t="shared" si="118"/>
        <v/>
      </c>
      <c r="K1868" s="13" t="str">
        <f t="shared" si="119"/>
        <v/>
      </c>
    </row>
    <row r="1869" spans="8:11" x14ac:dyDescent="0.3">
      <c r="H1869" s="1" t="str">
        <f t="shared" si="116"/>
        <v/>
      </c>
      <c r="I1869" s="13" t="str">
        <f t="shared" si="117"/>
        <v/>
      </c>
      <c r="J1869" s="13" t="str">
        <f t="shared" si="118"/>
        <v/>
      </c>
      <c r="K1869" s="13" t="str">
        <f t="shared" si="119"/>
        <v/>
      </c>
    </row>
    <row r="1870" spans="8:11" x14ac:dyDescent="0.3">
      <c r="H1870" s="1" t="str">
        <f t="shared" si="116"/>
        <v/>
      </c>
      <c r="I1870" s="13" t="str">
        <f t="shared" si="117"/>
        <v/>
      </c>
      <c r="J1870" s="13" t="str">
        <f t="shared" si="118"/>
        <v/>
      </c>
      <c r="K1870" s="13" t="str">
        <f t="shared" si="119"/>
        <v/>
      </c>
    </row>
    <row r="1871" spans="8:11" x14ac:dyDescent="0.3">
      <c r="H1871" s="1" t="str">
        <f t="shared" si="116"/>
        <v/>
      </c>
      <c r="I1871" s="13" t="str">
        <f t="shared" si="117"/>
        <v/>
      </c>
      <c r="J1871" s="13" t="str">
        <f t="shared" si="118"/>
        <v/>
      </c>
      <c r="K1871" s="13" t="str">
        <f t="shared" si="119"/>
        <v/>
      </c>
    </row>
    <row r="1872" spans="8:11" x14ac:dyDescent="0.3">
      <c r="H1872" s="1" t="str">
        <f t="shared" si="116"/>
        <v/>
      </c>
      <c r="I1872" s="13" t="str">
        <f t="shared" si="117"/>
        <v/>
      </c>
      <c r="J1872" s="13" t="str">
        <f t="shared" si="118"/>
        <v/>
      </c>
      <c r="K1872" s="13" t="str">
        <f t="shared" si="119"/>
        <v/>
      </c>
    </row>
    <row r="1873" spans="8:11" x14ac:dyDescent="0.3">
      <c r="H1873" s="1" t="str">
        <f t="shared" si="116"/>
        <v/>
      </c>
      <c r="I1873" s="13" t="str">
        <f t="shared" si="117"/>
        <v/>
      </c>
      <c r="J1873" s="13" t="str">
        <f t="shared" si="118"/>
        <v/>
      </c>
      <c r="K1873" s="13" t="str">
        <f t="shared" si="119"/>
        <v/>
      </c>
    </row>
    <row r="1874" spans="8:11" x14ac:dyDescent="0.3">
      <c r="H1874" s="1" t="str">
        <f t="shared" si="116"/>
        <v/>
      </c>
      <c r="I1874" s="13" t="str">
        <f t="shared" si="117"/>
        <v/>
      </c>
      <c r="J1874" s="13" t="str">
        <f t="shared" si="118"/>
        <v/>
      </c>
      <c r="K1874" s="13" t="str">
        <f t="shared" si="119"/>
        <v/>
      </c>
    </row>
    <row r="1875" spans="8:11" x14ac:dyDescent="0.3">
      <c r="H1875" s="1" t="str">
        <f t="shared" si="116"/>
        <v/>
      </c>
      <c r="I1875" s="13" t="str">
        <f t="shared" si="117"/>
        <v/>
      </c>
      <c r="J1875" s="13" t="str">
        <f t="shared" si="118"/>
        <v/>
      </c>
      <c r="K1875" s="13" t="str">
        <f t="shared" si="119"/>
        <v/>
      </c>
    </row>
    <row r="1876" spans="8:11" x14ac:dyDescent="0.3">
      <c r="H1876" s="1" t="str">
        <f t="shared" si="116"/>
        <v/>
      </c>
      <c r="I1876" s="13" t="str">
        <f t="shared" si="117"/>
        <v/>
      </c>
      <c r="J1876" s="13" t="str">
        <f t="shared" si="118"/>
        <v/>
      </c>
      <c r="K1876" s="13" t="str">
        <f t="shared" si="119"/>
        <v/>
      </c>
    </row>
    <row r="1877" spans="8:11" x14ac:dyDescent="0.3">
      <c r="H1877" s="1" t="str">
        <f t="shared" si="116"/>
        <v/>
      </c>
      <c r="I1877" s="13" t="str">
        <f t="shared" si="117"/>
        <v/>
      </c>
      <c r="J1877" s="13" t="str">
        <f t="shared" si="118"/>
        <v/>
      </c>
      <c r="K1877" s="13" t="str">
        <f t="shared" si="119"/>
        <v/>
      </c>
    </row>
    <row r="1878" spans="8:11" x14ac:dyDescent="0.3">
      <c r="H1878" s="1" t="str">
        <f t="shared" si="116"/>
        <v/>
      </c>
      <c r="I1878" s="13" t="str">
        <f t="shared" si="117"/>
        <v/>
      </c>
      <c r="J1878" s="13" t="str">
        <f t="shared" si="118"/>
        <v/>
      </c>
      <c r="K1878" s="13" t="str">
        <f t="shared" si="119"/>
        <v/>
      </c>
    </row>
    <row r="1879" spans="8:11" x14ac:dyDescent="0.3">
      <c r="H1879" s="1" t="str">
        <f t="shared" si="116"/>
        <v/>
      </c>
      <c r="I1879" s="13" t="str">
        <f t="shared" si="117"/>
        <v/>
      </c>
      <c r="J1879" s="13" t="str">
        <f t="shared" si="118"/>
        <v/>
      </c>
      <c r="K1879" s="13" t="str">
        <f t="shared" si="119"/>
        <v/>
      </c>
    </row>
    <row r="1880" spans="8:11" x14ac:dyDescent="0.3">
      <c r="H1880" s="1" t="str">
        <f t="shared" si="116"/>
        <v/>
      </c>
      <c r="I1880" s="13" t="str">
        <f t="shared" si="117"/>
        <v/>
      </c>
      <c r="J1880" s="13" t="str">
        <f t="shared" si="118"/>
        <v/>
      </c>
      <c r="K1880" s="13" t="str">
        <f t="shared" si="119"/>
        <v/>
      </c>
    </row>
    <row r="1881" spans="8:11" x14ac:dyDescent="0.3">
      <c r="H1881" s="1" t="str">
        <f t="shared" si="116"/>
        <v/>
      </c>
      <c r="I1881" s="13" t="str">
        <f t="shared" si="117"/>
        <v/>
      </c>
      <c r="J1881" s="13" t="str">
        <f t="shared" si="118"/>
        <v/>
      </c>
      <c r="K1881" s="13" t="str">
        <f t="shared" si="119"/>
        <v/>
      </c>
    </row>
    <row r="1882" spans="8:11" x14ac:dyDescent="0.3">
      <c r="H1882" s="1" t="str">
        <f t="shared" si="116"/>
        <v/>
      </c>
      <c r="I1882" s="13" t="str">
        <f t="shared" si="117"/>
        <v/>
      </c>
      <c r="J1882" s="13" t="str">
        <f t="shared" si="118"/>
        <v/>
      </c>
      <c r="K1882" s="13" t="str">
        <f t="shared" si="119"/>
        <v/>
      </c>
    </row>
    <row r="1883" spans="8:11" x14ac:dyDescent="0.3">
      <c r="H1883" s="1" t="str">
        <f t="shared" si="116"/>
        <v/>
      </c>
      <c r="I1883" s="13" t="str">
        <f t="shared" si="117"/>
        <v/>
      </c>
      <c r="J1883" s="13" t="str">
        <f t="shared" si="118"/>
        <v/>
      </c>
      <c r="K1883" s="13" t="str">
        <f t="shared" si="119"/>
        <v/>
      </c>
    </row>
    <row r="1884" spans="8:11" x14ac:dyDescent="0.3">
      <c r="H1884" s="1" t="str">
        <f t="shared" si="116"/>
        <v/>
      </c>
      <c r="I1884" s="13" t="str">
        <f t="shared" si="117"/>
        <v/>
      </c>
      <c r="J1884" s="13" t="str">
        <f t="shared" si="118"/>
        <v/>
      </c>
      <c r="K1884" s="13" t="str">
        <f t="shared" si="119"/>
        <v/>
      </c>
    </row>
    <row r="1885" spans="8:11" x14ac:dyDescent="0.3">
      <c r="H1885" s="1" t="str">
        <f t="shared" si="116"/>
        <v/>
      </c>
      <c r="I1885" s="13" t="str">
        <f t="shared" si="117"/>
        <v/>
      </c>
      <c r="J1885" s="13" t="str">
        <f t="shared" si="118"/>
        <v/>
      </c>
      <c r="K1885" s="13" t="str">
        <f t="shared" si="119"/>
        <v/>
      </c>
    </row>
    <row r="1886" spans="8:11" x14ac:dyDescent="0.3">
      <c r="H1886" s="1" t="str">
        <f t="shared" si="116"/>
        <v/>
      </c>
      <c r="I1886" s="13" t="str">
        <f t="shared" si="117"/>
        <v/>
      </c>
      <c r="J1886" s="13" t="str">
        <f t="shared" si="118"/>
        <v/>
      </c>
      <c r="K1886" s="13" t="str">
        <f t="shared" si="119"/>
        <v/>
      </c>
    </row>
    <row r="1887" spans="8:11" x14ac:dyDescent="0.3">
      <c r="H1887" s="1" t="str">
        <f t="shared" si="116"/>
        <v/>
      </c>
      <c r="I1887" s="13" t="str">
        <f t="shared" si="117"/>
        <v/>
      </c>
      <c r="J1887" s="13" t="str">
        <f t="shared" si="118"/>
        <v/>
      </c>
      <c r="K1887" s="13" t="str">
        <f t="shared" si="119"/>
        <v/>
      </c>
    </row>
    <row r="1888" spans="8:11" x14ac:dyDescent="0.3">
      <c r="H1888" s="1" t="str">
        <f t="shared" si="116"/>
        <v/>
      </c>
      <c r="I1888" s="13" t="str">
        <f t="shared" si="117"/>
        <v/>
      </c>
      <c r="J1888" s="13" t="str">
        <f t="shared" si="118"/>
        <v/>
      </c>
      <c r="K1888" s="13" t="str">
        <f t="shared" si="119"/>
        <v/>
      </c>
    </row>
    <row r="1889" spans="8:11" x14ac:dyDescent="0.3">
      <c r="H1889" s="1" t="str">
        <f t="shared" si="116"/>
        <v/>
      </c>
      <c r="I1889" s="13" t="str">
        <f t="shared" si="117"/>
        <v/>
      </c>
      <c r="J1889" s="13" t="str">
        <f t="shared" si="118"/>
        <v/>
      </c>
      <c r="K1889" s="13" t="str">
        <f t="shared" si="119"/>
        <v/>
      </c>
    </row>
    <row r="1890" spans="8:11" x14ac:dyDescent="0.3">
      <c r="H1890" s="1" t="str">
        <f t="shared" si="116"/>
        <v/>
      </c>
      <c r="I1890" s="13" t="str">
        <f t="shared" si="117"/>
        <v/>
      </c>
      <c r="J1890" s="13" t="str">
        <f t="shared" si="118"/>
        <v/>
      </c>
      <c r="K1890" s="13" t="str">
        <f t="shared" si="119"/>
        <v/>
      </c>
    </row>
    <row r="1891" spans="8:11" x14ac:dyDescent="0.3">
      <c r="H1891" s="1" t="str">
        <f t="shared" si="116"/>
        <v/>
      </c>
      <c r="I1891" s="13" t="str">
        <f t="shared" si="117"/>
        <v/>
      </c>
      <c r="J1891" s="13" t="str">
        <f t="shared" si="118"/>
        <v/>
      </c>
      <c r="K1891" s="13" t="str">
        <f t="shared" si="119"/>
        <v/>
      </c>
    </row>
    <row r="1892" spans="8:11" x14ac:dyDescent="0.3">
      <c r="H1892" s="1" t="str">
        <f t="shared" ref="H1892:H1955" si="120">IF(AND(LEN(I1892)&gt;0,LEN(J1892)&gt;0),J1892-I1892,"")</f>
        <v/>
      </c>
      <c r="I1892" s="13" t="str">
        <f t="shared" ref="I1892:I1955" si="121">IF(B1892="","",IF(ISNUMBER(B1892),B1892,DATE(VALUE(RIGHT(TRIM(B1892),4)),VALUE(MID(TRIM(B1892),4,2)),VALUE(LEFT(TRIM(B1892),2)))))</f>
        <v/>
      </c>
      <c r="J1892" s="13" t="str">
        <f t="shared" ref="J1892:J1955" si="122">IF(E1892="","",IF(ISNUMBER(E1892),E1892,DATE(VALUE(RIGHT(TRIM(E1892),4)),VALUE(MID(TRIM(E1892),4,2)),VALUE(LEFT(TRIM(E1892),2)))))</f>
        <v/>
      </c>
      <c r="K1892" s="13" t="str">
        <f t="shared" ref="K1892:K1955" si="123">IF(F1892="","",IF(ISNUMBER(F1892),F1892,DATE(VALUE(RIGHT(TRIM(F1892),4)),VALUE(MID(TRIM(F1892),4,2)),VALUE(LEFT(TRIM(F1892),2)))))</f>
        <v/>
      </c>
    </row>
    <row r="1893" spans="8:11" x14ac:dyDescent="0.3">
      <c r="H1893" s="1" t="str">
        <f t="shared" si="120"/>
        <v/>
      </c>
      <c r="I1893" s="13" t="str">
        <f t="shared" si="121"/>
        <v/>
      </c>
      <c r="J1893" s="13" t="str">
        <f t="shared" si="122"/>
        <v/>
      </c>
      <c r="K1893" s="13" t="str">
        <f t="shared" si="123"/>
        <v/>
      </c>
    </row>
    <row r="1894" spans="8:11" x14ac:dyDescent="0.3">
      <c r="H1894" s="1" t="str">
        <f t="shared" si="120"/>
        <v/>
      </c>
      <c r="I1894" s="13" t="str">
        <f t="shared" si="121"/>
        <v/>
      </c>
      <c r="J1894" s="13" t="str">
        <f t="shared" si="122"/>
        <v/>
      </c>
      <c r="K1894" s="13" t="str">
        <f t="shared" si="123"/>
        <v/>
      </c>
    </row>
    <row r="1895" spans="8:11" x14ac:dyDescent="0.3">
      <c r="H1895" s="1" t="str">
        <f t="shared" si="120"/>
        <v/>
      </c>
      <c r="I1895" s="13" t="str">
        <f t="shared" si="121"/>
        <v/>
      </c>
      <c r="J1895" s="13" t="str">
        <f t="shared" si="122"/>
        <v/>
      </c>
      <c r="K1895" s="13" t="str">
        <f t="shared" si="123"/>
        <v/>
      </c>
    </row>
    <row r="1896" spans="8:11" x14ac:dyDescent="0.3">
      <c r="H1896" s="1" t="str">
        <f t="shared" si="120"/>
        <v/>
      </c>
      <c r="I1896" s="13" t="str">
        <f t="shared" si="121"/>
        <v/>
      </c>
      <c r="J1896" s="13" t="str">
        <f t="shared" si="122"/>
        <v/>
      </c>
      <c r="K1896" s="13" t="str">
        <f t="shared" si="123"/>
        <v/>
      </c>
    </row>
    <row r="1897" spans="8:11" x14ac:dyDescent="0.3">
      <c r="H1897" s="1" t="str">
        <f t="shared" si="120"/>
        <v/>
      </c>
      <c r="I1897" s="13" t="str">
        <f t="shared" si="121"/>
        <v/>
      </c>
      <c r="J1897" s="13" t="str">
        <f t="shared" si="122"/>
        <v/>
      </c>
      <c r="K1897" s="13" t="str">
        <f t="shared" si="123"/>
        <v/>
      </c>
    </row>
    <row r="1898" spans="8:11" x14ac:dyDescent="0.3">
      <c r="H1898" s="1" t="str">
        <f t="shared" si="120"/>
        <v/>
      </c>
      <c r="I1898" s="13" t="str">
        <f t="shared" si="121"/>
        <v/>
      </c>
      <c r="J1898" s="13" t="str">
        <f t="shared" si="122"/>
        <v/>
      </c>
      <c r="K1898" s="13" t="str">
        <f t="shared" si="123"/>
        <v/>
      </c>
    </row>
    <row r="1899" spans="8:11" x14ac:dyDescent="0.3">
      <c r="H1899" s="1" t="str">
        <f t="shared" si="120"/>
        <v/>
      </c>
      <c r="I1899" s="13" t="str">
        <f t="shared" si="121"/>
        <v/>
      </c>
      <c r="J1899" s="13" t="str">
        <f t="shared" si="122"/>
        <v/>
      </c>
      <c r="K1899" s="13" t="str">
        <f t="shared" si="123"/>
        <v/>
      </c>
    </row>
    <row r="1900" spans="8:11" x14ac:dyDescent="0.3">
      <c r="H1900" s="1" t="str">
        <f t="shared" si="120"/>
        <v/>
      </c>
      <c r="I1900" s="13" t="str">
        <f t="shared" si="121"/>
        <v/>
      </c>
      <c r="J1900" s="13" t="str">
        <f t="shared" si="122"/>
        <v/>
      </c>
      <c r="K1900" s="13" t="str">
        <f t="shared" si="123"/>
        <v/>
      </c>
    </row>
    <row r="1901" spans="8:11" x14ac:dyDescent="0.3">
      <c r="H1901" s="1" t="str">
        <f t="shared" si="120"/>
        <v/>
      </c>
      <c r="I1901" s="13" t="str">
        <f t="shared" si="121"/>
        <v/>
      </c>
      <c r="J1901" s="13" t="str">
        <f t="shared" si="122"/>
        <v/>
      </c>
      <c r="K1901" s="13" t="str">
        <f t="shared" si="123"/>
        <v/>
      </c>
    </row>
    <row r="1902" spans="8:11" x14ac:dyDescent="0.3">
      <c r="H1902" s="1" t="str">
        <f t="shared" si="120"/>
        <v/>
      </c>
      <c r="I1902" s="13" t="str">
        <f t="shared" si="121"/>
        <v/>
      </c>
      <c r="J1902" s="13" t="str">
        <f t="shared" si="122"/>
        <v/>
      </c>
      <c r="K1902" s="13" t="str">
        <f t="shared" si="123"/>
        <v/>
      </c>
    </row>
    <row r="1903" spans="8:11" x14ac:dyDescent="0.3">
      <c r="H1903" s="1" t="str">
        <f t="shared" si="120"/>
        <v/>
      </c>
      <c r="I1903" s="13" t="str">
        <f t="shared" si="121"/>
        <v/>
      </c>
      <c r="J1903" s="13" t="str">
        <f t="shared" si="122"/>
        <v/>
      </c>
      <c r="K1903" s="13" t="str">
        <f t="shared" si="123"/>
        <v/>
      </c>
    </row>
    <row r="1904" spans="8:11" x14ac:dyDescent="0.3">
      <c r="H1904" s="1" t="str">
        <f t="shared" si="120"/>
        <v/>
      </c>
      <c r="I1904" s="13" t="str">
        <f t="shared" si="121"/>
        <v/>
      </c>
      <c r="J1904" s="13" t="str">
        <f t="shared" si="122"/>
        <v/>
      </c>
      <c r="K1904" s="13" t="str">
        <f t="shared" si="123"/>
        <v/>
      </c>
    </row>
    <row r="1905" spans="8:11" x14ac:dyDescent="0.3">
      <c r="H1905" s="1" t="str">
        <f t="shared" si="120"/>
        <v/>
      </c>
      <c r="I1905" s="13" t="str">
        <f t="shared" si="121"/>
        <v/>
      </c>
      <c r="J1905" s="13" t="str">
        <f t="shared" si="122"/>
        <v/>
      </c>
      <c r="K1905" s="13" t="str">
        <f t="shared" si="123"/>
        <v/>
      </c>
    </row>
    <row r="1906" spans="8:11" x14ac:dyDescent="0.3">
      <c r="H1906" s="1" t="str">
        <f t="shared" si="120"/>
        <v/>
      </c>
      <c r="I1906" s="13" t="str">
        <f t="shared" si="121"/>
        <v/>
      </c>
      <c r="J1906" s="13" t="str">
        <f t="shared" si="122"/>
        <v/>
      </c>
      <c r="K1906" s="13" t="str">
        <f t="shared" si="123"/>
        <v/>
      </c>
    </row>
    <row r="1907" spans="8:11" x14ac:dyDescent="0.3">
      <c r="H1907" s="1" t="str">
        <f t="shared" si="120"/>
        <v/>
      </c>
      <c r="I1907" s="13" t="str">
        <f t="shared" si="121"/>
        <v/>
      </c>
      <c r="J1907" s="13" t="str">
        <f t="shared" si="122"/>
        <v/>
      </c>
      <c r="K1907" s="13" t="str">
        <f t="shared" si="123"/>
        <v/>
      </c>
    </row>
    <row r="1908" spans="8:11" x14ac:dyDescent="0.3">
      <c r="H1908" s="1" t="str">
        <f t="shared" si="120"/>
        <v/>
      </c>
      <c r="I1908" s="13" t="str">
        <f t="shared" si="121"/>
        <v/>
      </c>
      <c r="J1908" s="13" t="str">
        <f t="shared" si="122"/>
        <v/>
      </c>
      <c r="K1908" s="13" t="str">
        <f t="shared" si="123"/>
        <v/>
      </c>
    </row>
    <row r="1909" spans="8:11" x14ac:dyDescent="0.3">
      <c r="H1909" s="1" t="str">
        <f t="shared" si="120"/>
        <v/>
      </c>
      <c r="I1909" s="13" t="str">
        <f t="shared" si="121"/>
        <v/>
      </c>
      <c r="J1909" s="13" t="str">
        <f t="shared" si="122"/>
        <v/>
      </c>
      <c r="K1909" s="13" t="str">
        <f t="shared" si="123"/>
        <v/>
      </c>
    </row>
    <row r="1910" spans="8:11" x14ac:dyDescent="0.3">
      <c r="H1910" s="1" t="str">
        <f t="shared" si="120"/>
        <v/>
      </c>
      <c r="I1910" s="13" t="str">
        <f t="shared" si="121"/>
        <v/>
      </c>
      <c r="J1910" s="13" t="str">
        <f t="shared" si="122"/>
        <v/>
      </c>
      <c r="K1910" s="13" t="str">
        <f t="shared" si="123"/>
        <v/>
      </c>
    </row>
    <row r="1911" spans="8:11" x14ac:dyDescent="0.3">
      <c r="H1911" s="1" t="str">
        <f t="shared" si="120"/>
        <v/>
      </c>
      <c r="I1911" s="13" t="str">
        <f t="shared" si="121"/>
        <v/>
      </c>
      <c r="J1911" s="13" t="str">
        <f t="shared" si="122"/>
        <v/>
      </c>
      <c r="K1911" s="13" t="str">
        <f t="shared" si="123"/>
        <v/>
      </c>
    </row>
    <row r="1912" spans="8:11" x14ac:dyDescent="0.3">
      <c r="H1912" s="1" t="str">
        <f t="shared" si="120"/>
        <v/>
      </c>
      <c r="I1912" s="13" t="str">
        <f t="shared" si="121"/>
        <v/>
      </c>
      <c r="J1912" s="13" t="str">
        <f t="shared" si="122"/>
        <v/>
      </c>
      <c r="K1912" s="13" t="str">
        <f t="shared" si="123"/>
        <v/>
      </c>
    </row>
    <row r="1913" spans="8:11" x14ac:dyDescent="0.3">
      <c r="H1913" s="1" t="str">
        <f t="shared" si="120"/>
        <v/>
      </c>
      <c r="I1913" s="13" t="str">
        <f t="shared" si="121"/>
        <v/>
      </c>
      <c r="J1913" s="13" t="str">
        <f t="shared" si="122"/>
        <v/>
      </c>
      <c r="K1913" s="13" t="str">
        <f t="shared" si="123"/>
        <v/>
      </c>
    </row>
    <row r="1914" spans="8:11" x14ac:dyDescent="0.3">
      <c r="H1914" s="1" t="str">
        <f t="shared" si="120"/>
        <v/>
      </c>
      <c r="I1914" s="13" t="str">
        <f t="shared" si="121"/>
        <v/>
      </c>
      <c r="J1914" s="13" t="str">
        <f t="shared" si="122"/>
        <v/>
      </c>
      <c r="K1914" s="13" t="str">
        <f t="shared" si="123"/>
        <v/>
      </c>
    </row>
    <row r="1915" spans="8:11" x14ac:dyDescent="0.3">
      <c r="H1915" s="1" t="str">
        <f t="shared" si="120"/>
        <v/>
      </c>
      <c r="I1915" s="13" t="str">
        <f t="shared" si="121"/>
        <v/>
      </c>
      <c r="J1915" s="13" t="str">
        <f t="shared" si="122"/>
        <v/>
      </c>
      <c r="K1915" s="13" t="str">
        <f t="shared" si="123"/>
        <v/>
      </c>
    </row>
    <row r="1916" spans="8:11" x14ac:dyDescent="0.3">
      <c r="H1916" s="1" t="str">
        <f t="shared" si="120"/>
        <v/>
      </c>
      <c r="I1916" s="13" t="str">
        <f t="shared" si="121"/>
        <v/>
      </c>
      <c r="J1916" s="13" t="str">
        <f t="shared" si="122"/>
        <v/>
      </c>
      <c r="K1916" s="13" t="str">
        <f t="shared" si="123"/>
        <v/>
      </c>
    </row>
    <row r="1917" spans="8:11" x14ac:dyDescent="0.3">
      <c r="H1917" s="1" t="str">
        <f t="shared" si="120"/>
        <v/>
      </c>
      <c r="I1917" s="13" t="str">
        <f t="shared" si="121"/>
        <v/>
      </c>
      <c r="J1917" s="13" t="str">
        <f t="shared" si="122"/>
        <v/>
      </c>
      <c r="K1917" s="13" t="str">
        <f t="shared" si="123"/>
        <v/>
      </c>
    </row>
    <row r="1918" spans="8:11" x14ac:dyDescent="0.3">
      <c r="H1918" s="1" t="str">
        <f t="shared" si="120"/>
        <v/>
      </c>
      <c r="I1918" s="13" t="str">
        <f t="shared" si="121"/>
        <v/>
      </c>
      <c r="J1918" s="13" t="str">
        <f t="shared" si="122"/>
        <v/>
      </c>
      <c r="K1918" s="13" t="str">
        <f t="shared" si="123"/>
        <v/>
      </c>
    </row>
    <row r="1919" spans="8:11" x14ac:dyDescent="0.3">
      <c r="H1919" s="1" t="str">
        <f t="shared" si="120"/>
        <v/>
      </c>
      <c r="I1919" s="13" t="str">
        <f t="shared" si="121"/>
        <v/>
      </c>
      <c r="J1919" s="13" t="str">
        <f t="shared" si="122"/>
        <v/>
      </c>
      <c r="K1919" s="13" t="str">
        <f t="shared" si="123"/>
        <v/>
      </c>
    </row>
    <row r="1920" spans="8:11" x14ac:dyDescent="0.3">
      <c r="H1920" s="1" t="str">
        <f t="shared" si="120"/>
        <v/>
      </c>
      <c r="I1920" s="13" t="str">
        <f t="shared" si="121"/>
        <v/>
      </c>
      <c r="J1920" s="13" t="str">
        <f t="shared" si="122"/>
        <v/>
      </c>
      <c r="K1920" s="13" t="str">
        <f t="shared" si="123"/>
        <v/>
      </c>
    </row>
    <row r="1921" spans="8:11" x14ac:dyDescent="0.3">
      <c r="H1921" s="1" t="str">
        <f t="shared" si="120"/>
        <v/>
      </c>
      <c r="I1921" s="13" t="str">
        <f t="shared" si="121"/>
        <v/>
      </c>
      <c r="J1921" s="13" t="str">
        <f t="shared" si="122"/>
        <v/>
      </c>
      <c r="K1921" s="13" t="str">
        <f t="shared" si="123"/>
        <v/>
      </c>
    </row>
    <row r="1922" spans="8:11" x14ac:dyDescent="0.3">
      <c r="H1922" s="1" t="str">
        <f t="shared" si="120"/>
        <v/>
      </c>
      <c r="I1922" s="13" t="str">
        <f t="shared" si="121"/>
        <v/>
      </c>
      <c r="J1922" s="13" t="str">
        <f t="shared" si="122"/>
        <v/>
      </c>
      <c r="K1922" s="13" t="str">
        <f t="shared" si="123"/>
        <v/>
      </c>
    </row>
    <row r="1923" spans="8:11" x14ac:dyDescent="0.3">
      <c r="H1923" s="1" t="str">
        <f t="shared" si="120"/>
        <v/>
      </c>
      <c r="I1923" s="13" t="str">
        <f t="shared" si="121"/>
        <v/>
      </c>
      <c r="J1923" s="13" t="str">
        <f t="shared" si="122"/>
        <v/>
      </c>
      <c r="K1923" s="13" t="str">
        <f t="shared" si="123"/>
        <v/>
      </c>
    </row>
    <row r="1924" spans="8:11" x14ac:dyDescent="0.3">
      <c r="H1924" s="1" t="str">
        <f t="shared" si="120"/>
        <v/>
      </c>
      <c r="I1924" s="13" t="str">
        <f t="shared" si="121"/>
        <v/>
      </c>
      <c r="J1924" s="13" t="str">
        <f t="shared" si="122"/>
        <v/>
      </c>
      <c r="K1924" s="13" t="str">
        <f t="shared" si="123"/>
        <v/>
      </c>
    </row>
    <row r="1925" spans="8:11" x14ac:dyDescent="0.3">
      <c r="H1925" s="1" t="str">
        <f t="shared" si="120"/>
        <v/>
      </c>
      <c r="I1925" s="13" t="str">
        <f t="shared" si="121"/>
        <v/>
      </c>
      <c r="J1925" s="13" t="str">
        <f t="shared" si="122"/>
        <v/>
      </c>
      <c r="K1925" s="13" t="str">
        <f t="shared" si="123"/>
        <v/>
      </c>
    </row>
    <row r="1926" spans="8:11" x14ac:dyDescent="0.3">
      <c r="H1926" s="1" t="str">
        <f t="shared" si="120"/>
        <v/>
      </c>
      <c r="I1926" s="13" t="str">
        <f t="shared" si="121"/>
        <v/>
      </c>
      <c r="J1926" s="13" t="str">
        <f t="shared" si="122"/>
        <v/>
      </c>
      <c r="K1926" s="13" t="str">
        <f t="shared" si="123"/>
        <v/>
      </c>
    </row>
    <row r="1927" spans="8:11" x14ac:dyDescent="0.3">
      <c r="H1927" s="1" t="str">
        <f t="shared" si="120"/>
        <v/>
      </c>
      <c r="I1927" s="13" t="str">
        <f t="shared" si="121"/>
        <v/>
      </c>
      <c r="J1927" s="13" t="str">
        <f t="shared" si="122"/>
        <v/>
      </c>
      <c r="K1927" s="13" t="str">
        <f t="shared" si="123"/>
        <v/>
      </c>
    </row>
    <row r="1928" spans="8:11" x14ac:dyDescent="0.3">
      <c r="H1928" s="1" t="str">
        <f t="shared" si="120"/>
        <v/>
      </c>
      <c r="I1928" s="13" t="str">
        <f t="shared" si="121"/>
        <v/>
      </c>
      <c r="J1928" s="13" t="str">
        <f t="shared" si="122"/>
        <v/>
      </c>
      <c r="K1928" s="13" t="str">
        <f t="shared" si="123"/>
        <v/>
      </c>
    </row>
    <row r="1929" spans="8:11" x14ac:dyDescent="0.3">
      <c r="H1929" s="1" t="str">
        <f t="shared" si="120"/>
        <v/>
      </c>
      <c r="I1929" s="13" t="str">
        <f t="shared" si="121"/>
        <v/>
      </c>
      <c r="J1929" s="13" t="str">
        <f t="shared" si="122"/>
        <v/>
      </c>
      <c r="K1929" s="13" t="str">
        <f t="shared" si="123"/>
        <v/>
      </c>
    </row>
    <row r="1930" spans="8:11" x14ac:dyDescent="0.3">
      <c r="H1930" s="1" t="str">
        <f t="shared" si="120"/>
        <v/>
      </c>
      <c r="I1930" s="13" t="str">
        <f t="shared" si="121"/>
        <v/>
      </c>
      <c r="J1930" s="13" t="str">
        <f t="shared" si="122"/>
        <v/>
      </c>
      <c r="K1930" s="13" t="str">
        <f t="shared" si="123"/>
        <v/>
      </c>
    </row>
    <row r="1931" spans="8:11" x14ac:dyDescent="0.3">
      <c r="H1931" s="1" t="str">
        <f t="shared" si="120"/>
        <v/>
      </c>
      <c r="I1931" s="13" t="str">
        <f t="shared" si="121"/>
        <v/>
      </c>
      <c r="J1931" s="13" t="str">
        <f t="shared" si="122"/>
        <v/>
      </c>
      <c r="K1931" s="13" t="str">
        <f t="shared" si="123"/>
        <v/>
      </c>
    </row>
    <row r="1932" spans="8:11" x14ac:dyDescent="0.3">
      <c r="H1932" s="1" t="str">
        <f t="shared" si="120"/>
        <v/>
      </c>
      <c r="I1932" s="13" t="str">
        <f t="shared" si="121"/>
        <v/>
      </c>
      <c r="J1932" s="13" t="str">
        <f t="shared" si="122"/>
        <v/>
      </c>
      <c r="K1932" s="13" t="str">
        <f t="shared" si="123"/>
        <v/>
      </c>
    </row>
    <row r="1933" spans="8:11" x14ac:dyDescent="0.3">
      <c r="H1933" s="1" t="str">
        <f t="shared" si="120"/>
        <v/>
      </c>
      <c r="I1933" s="13" t="str">
        <f t="shared" si="121"/>
        <v/>
      </c>
      <c r="J1933" s="13" t="str">
        <f t="shared" si="122"/>
        <v/>
      </c>
      <c r="K1933" s="13" t="str">
        <f t="shared" si="123"/>
        <v/>
      </c>
    </row>
    <row r="1934" spans="8:11" x14ac:dyDescent="0.3">
      <c r="H1934" s="1" t="str">
        <f t="shared" si="120"/>
        <v/>
      </c>
      <c r="I1934" s="13" t="str">
        <f t="shared" si="121"/>
        <v/>
      </c>
      <c r="J1934" s="13" t="str">
        <f t="shared" si="122"/>
        <v/>
      </c>
      <c r="K1934" s="13" t="str">
        <f t="shared" si="123"/>
        <v/>
      </c>
    </row>
    <row r="1935" spans="8:11" x14ac:dyDescent="0.3">
      <c r="H1935" s="1" t="str">
        <f t="shared" si="120"/>
        <v/>
      </c>
      <c r="I1935" s="13" t="str">
        <f t="shared" si="121"/>
        <v/>
      </c>
      <c r="J1935" s="13" t="str">
        <f t="shared" si="122"/>
        <v/>
      </c>
      <c r="K1935" s="13" t="str">
        <f t="shared" si="123"/>
        <v/>
      </c>
    </row>
    <row r="1936" spans="8:11" x14ac:dyDescent="0.3">
      <c r="H1936" s="1" t="str">
        <f t="shared" si="120"/>
        <v/>
      </c>
      <c r="I1936" s="13" t="str">
        <f t="shared" si="121"/>
        <v/>
      </c>
      <c r="J1936" s="13" t="str">
        <f t="shared" si="122"/>
        <v/>
      </c>
      <c r="K1936" s="13" t="str">
        <f t="shared" si="123"/>
        <v/>
      </c>
    </row>
    <row r="1937" spans="8:11" x14ac:dyDescent="0.3">
      <c r="H1937" s="1" t="str">
        <f t="shared" si="120"/>
        <v/>
      </c>
      <c r="I1937" s="13" t="str">
        <f t="shared" si="121"/>
        <v/>
      </c>
      <c r="J1937" s="13" t="str">
        <f t="shared" si="122"/>
        <v/>
      </c>
      <c r="K1937" s="13" t="str">
        <f t="shared" si="123"/>
        <v/>
      </c>
    </row>
    <row r="1938" spans="8:11" x14ac:dyDescent="0.3">
      <c r="H1938" s="1" t="str">
        <f t="shared" si="120"/>
        <v/>
      </c>
      <c r="I1938" s="13" t="str">
        <f t="shared" si="121"/>
        <v/>
      </c>
      <c r="J1938" s="13" t="str">
        <f t="shared" si="122"/>
        <v/>
      </c>
      <c r="K1938" s="13" t="str">
        <f t="shared" si="123"/>
        <v/>
      </c>
    </row>
    <row r="1939" spans="8:11" x14ac:dyDescent="0.3">
      <c r="H1939" s="1" t="str">
        <f t="shared" si="120"/>
        <v/>
      </c>
      <c r="I1939" s="13" t="str">
        <f t="shared" si="121"/>
        <v/>
      </c>
      <c r="J1939" s="13" t="str">
        <f t="shared" si="122"/>
        <v/>
      </c>
      <c r="K1939" s="13" t="str">
        <f t="shared" si="123"/>
        <v/>
      </c>
    </row>
    <row r="1940" spans="8:11" x14ac:dyDescent="0.3">
      <c r="H1940" s="1" t="str">
        <f t="shared" si="120"/>
        <v/>
      </c>
      <c r="I1940" s="13" t="str">
        <f t="shared" si="121"/>
        <v/>
      </c>
      <c r="J1940" s="13" t="str">
        <f t="shared" si="122"/>
        <v/>
      </c>
      <c r="K1940" s="13" t="str">
        <f t="shared" si="123"/>
        <v/>
      </c>
    </row>
    <row r="1941" spans="8:11" x14ac:dyDescent="0.3">
      <c r="H1941" s="1" t="str">
        <f t="shared" si="120"/>
        <v/>
      </c>
      <c r="I1941" s="13" t="str">
        <f t="shared" si="121"/>
        <v/>
      </c>
      <c r="J1941" s="13" t="str">
        <f t="shared" si="122"/>
        <v/>
      </c>
      <c r="K1941" s="13" t="str">
        <f t="shared" si="123"/>
        <v/>
      </c>
    </row>
    <row r="1942" spans="8:11" x14ac:dyDescent="0.3">
      <c r="H1942" s="1" t="str">
        <f t="shared" si="120"/>
        <v/>
      </c>
      <c r="I1942" s="13" t="str">
        <f t="shared" si="121"/>
        <v/>
      </c>
      <c r="J1942" s="13" t="str">
        <f t="shared" si="122"/>
        <v/>
      </c>
      <c r="K1942" s="13" t="str">
        <f t="shared" si="123"/>
        <v/>
      </c>
    </row>
    <row r="1943" spans="8:11" x14ac:dyDescent="0.3">
      <c r="H1943" s="1" t="str">
        <f t="shared" si="120"/>
        <v/>
      </c>
      <c r="I1943" s="13" t="str">
        <f t="shared" si="121"/>
        <v/>
      </c>
      <c r="J1943" s="13" t="str">
        <f t="shared" si="122"/>
        <v/>
      </c>
      <c r="K1943" s="13" t="str">
        <f t="shared" si="123"/>
        <v/>
      </c>
    </row>
    <row r="1944" spans="8:11" x14ac:dyDescent="0.3">
      <c r="H1944" s="1" t="str">
        <f t="shared" si="120"/>
        <v/>
      </c>
      <c r="I1944" s="13" t="str">
        <f t="shared" si="121"/>
        <v/>
      </c>
      <c r="J1944" s="13" t="str">
        <f t="shared" si="122"/>
        <v/>
      </c>
      <c r="K1944" s="13" t="str">
        <f t="shared" si="123"/>
        <v/>
      </c>
    </row>
    <row r="1945" spans="8:11" x14ac:dyDescent="0.3">
      <c r="H1945" s="1" t="str">
        <f t="shared" si="120"/>
        <v/>
      </c>
      <c r="I1945" s="13" t="str">
        <f t="shared" si="121"/>
        <v/>
      </c>
      <c r="J1945" s="13" t="str">
        <f t="shared" si="122"/>
        <v/>
      </c>
      <c r="K1945" s="13" t="str">
        <f t="shared" si="123"/>
        <v/>
      </c>
    </row>
    <row r="1946" spans="8:11" x14ac:dyDescent="0.3">
      <c r="H1946" s="1" t="str">
        <f t="shared" si="120"/>
        <v/>
      </c>
      <c r="I1946" s="13" t="str">
        <f t="shared" si="121"/>
        <v/>
      </c>
      <c r="J1946" s="13" t="str">
        <f t="shared" si="122"/>
        <v/>
      </c>
      <c r="K1946" s="13" t="str">
        <f t="shared" si="123"/>
        <v/>
      </c>
    </row>
    <row r="1947" spans="8:11" x14ac:dyDescent="0.3">
      <c r="H1947" s="1" t="str">
        <f t="shared" si="120"/>
        <v/>
      </c>
      <c r="I1947" s="13" t="str">
        <f t="shared" si="121"/>
        <v/>
      </c>
      <c r="J1947" s="13" t="str">
        <f t="shared" si="122"/>
        <v/>
      </c>
      <c r="K1947" s="13" t="str">
        <f t="shared" si="123"/>
        <v/>
      </c>
    </row>
    <row r="1948" spans="8:11" x14ac:dyDescent="0.3">
      <c r="H1948" s="1" t="str">
        <f t="shared" si="120"/>
        <v/>
      </c>
      <c r="I1948" s="13" t="str">
        <f t="shared" si="121"/>
        <v/>
      </c>
      <c r="J1948" s="13" t="str">
        <f t="shared" si="122"/>
        <v/>
      </c>
      <c r="K1948" s="13" t="str">
        <f t="shared" si="123"/>
        <v/>
      </c>
    </row>
    <row r="1949" spans="8:11" x14ac:dyDescent="0.3">
      <c r="H1949" s="1" t="str">
        <f t="shared" si="120"/>
        <v/>
      </c>
      <c r="I1949" s="13" t="str">
        <f t="shared" si="121"/>
        <v/>
      </c>
      <c r="J1949" s="13" t="str">
        <f t="shared" si="122"/>
        <v/>
      </c>
      <c r="K1949" s="13" t="str">
        <f t="shared" si="123"/>
        <v/>
      </c>
    </row>
    <row r="1950" spans="8:11" x14ac:dyDescent="0.3">
      <c r="H1950" s="1" t="str">
        <f t="shared" si="120"/>
        <v/>
      </c>
      <c r="I1950" s="13" t="str">
        <f t="shared" si="121"/>
        <v/>
      </c>
      <c r="J1950" s="13" t="str">
        <f t="shared" si="122"/>
        <v/>
      </c>
      <c r="K1950" s="13" t="str">
        <f t="shared" si="123"/>
        <v/>
      </c>
    </row>
    <row r="1951" spans="8:11" x14ac:dyDescent="0.3">
      <c r="H1951" s="1" t="str">
        <f t="shared" si="120"/>
        <v/>
      </c>
      <c r="I1951" s="13" t="str">
        <f t="shared" si="121"/>
        <v/>
      </c>
      <c r="J1951" s="13" t="str">
        <f t="shared" si="122"/>
        <v/>
      </c>
      <c r="K1951" s="13" t="str">
        <f t="shared" si="123"/>
        <v/>
      </c>
    </row>
    <row r="1952" spans="8:11" x14ac:dyDescent="0.3">
      <c r="H1952" s="1" t="str">
        <f t="shared" si="120"/>
        <v/>
      </c>
      <c r="I1952" s="13" t="str">
        <f t="shared" si="121"/>
        <v/>
      </c>
      <c r="J1952" s="13" t="str">
        <f t="shared" si="122"/>
        <v/>
      </c>
      <c r="K1952" s="13" t="str">
        <f t="shared" si="123"/>
        <v/>
      </c>
    </row>
    <row r="1953" spans="8:11" x14ac:dyDescent="0.3">
      <c r="H1953" s="1" t="str">
        <f t="shared" si="120"/>
        <v/>
      </c>
      <c r="I1953" s="13" t="str">
        <f t="shared" si="121"/>
        <v/>
      </c>
      <c r="J1953" s="13" t="str">
        <f t="shared" si="122"/>
        <v/>
      </c>
      <c r="K1953" s="13" t="str">
        <f t="shared" si="123"/>
        <v/>
      </c>
    </row>
    <row r="1954" spans="8:11" x14ac:dyDescent="0.3">
      <c r="H1954" s="1" t="str">
        <f t="shared" si="120"/>
        <v/>
      </c>
      <c r="I1954" s="13" t="str">
        <f t="shared" si="121"/>
        <v/>
      </c>
      <c r="J1954" s="13" t="str">
        <f t="shared" si="122"/>
        <v/>
      </c>
      <c r="K1954" s="13" t="str">
        <f t="shared" si="123"/>
        <v/>
      </c>
    </row>
    <row r="1955" spans="8:11" x14ac:dyDescent="0.3">
      <c r="H1955" s="1" t="str">
        <f t="shared" si="120"/>
        <v/>
      </c>
      <c r="I1955" s="13" t="str">
        <f t="shared" si="121"/>
        <v/>
      </c>
      <c r="J1955" s="13" t="str">
        <f t="shared" si="122"/>
        <v/>
      </c>
      <c r="K1955" s="13" t="str">
        <f t="shared" si="123"/>
        <v/>
      </c>
    </row>
    <row r="1956" spans="8:11" x14ac:dyDescent="0.3">
      <c r="H1956" s="1" t="str">
        <f t="shared" ref="H1956:H2019" si="124">IF(AND(LEN(I1956)&gt;0,LEN(J1956)&gt;0),J1956-I1956,"")</f>
        <v/>
      </c>
      <c r="I1956" s="13" t="str">
        <f t="shared" ref="I1956:I2019" si="125">IF(B1956="","",IF(ISNUMBER(B1956),B1956,DATE(VALUE(RIGHT(TRIM(B1956),4)),VALUE(MID(TRIM(B1956),4,2)),VALUE(LEFT(TRIM(B1956),2)))))</f>
        <v/>
      </c>
      <c r="J1956" s="13" t="str">
        <f t="shared" ref="J1956:J2019" si="126">IF(E1956="","",IF(ISNUMBER(E1956),E1956,DATE(VALUE(RIGHT(TRIM(E1956),4)),VALUE(MID(TRIM(E1956),4,2)),VALUE(LEFT(TRIM(E1956),2)))))</f>
        <v/>
      </c>
      <c r="K1956" s="13" t="str">
        <f t="shared" ref="K1956:K2019" si="127">IF(F1956="","",IF(ISNUMBER(F1956),F1956,DATE(VALUE(RIGHT(TRIM(F1956),4)),VALUE(MID(TRIM(F1956),4,2)),VALUE(LEFT(TRIM(F1956),2)))))</f>
        <v/>
      </c>
    </row>
    <row r="1957" spans="8:11" x14ac:dyDescent="0.3">
      <c r="H1957" s="1" t="str">
        <f t="shared" si="124"/>
        <v/>
      </c>
      <c r="I1957" s="13" t="str">
        <f t="shared" si="125"/>
        <v/>
      </c>
      <c r="J1957" s="13" t="str">
        <f t="shared" si="126"/>
        <v/>
      </c>
      <c r="K1957" s="13" t="str">
        <f t="shared" si="127"/>
        <v/>
      </c>
    </row>
    <row r="1958" spans="8:11" x14ac:dyDescent="0.3">
      <c r="H1958" s="1" t="str">
        <f t="shared" si="124"/>
        <v/>
      </c>
      <c r="I1958" s="13" t="str">
        <f t="shared" si="125"/>
        <v/>
      </c>
      <c r="J1958" s="13" t="str">
        <f t="shared" si="126"/>
        <v/>
      </c>
      <c r="K1958" s="13" t="str">
        <f t="shared" si="127"/>
        <v/>
      </c>
    </row>
    <row r="1959" spans="8:11" x14ac:dyDescent="0.3">
      <c r="H1959" s="1" t="str">
        <f t="shared" si="124"/>
        <v/>
      </c>
      <c r="I1959" s="13" t="str">
        <f t="shared" si="125"/>
        <v/>
      </c>
      <c r="J1959" s="13" t="str">
        <f t="shared" si="126"/>
        <v/>
      </c>
      <c r="K1959" s="13" t="str">
        <f t="shared" si="127"/>
        <v/>
      </c>
    </row>
    <row r="1960" spans="8:11" x14ac:dyDescent="0.3">
      <c r="H1960" s="1" t="str">
        <f t="shared" si="124"/>
        <v/>
      </c>
      <c r="I1960" s="13" t="str">
        <f t="shared" si="125"/>
        <v/>
      </c>
      <c r="J1960" s="13" t="str">
        <f t="shared" si="126"/>
        <v/>
      </c>
      <c r="K1960" s="13" t="str">
        <f t="shared" si="127"/>
        <v/>
      </c>
    </row>
    <row r="1961" spans="8:11" x14ac:dyDescent="0.3">
      <c r="H1961" s="1" t="str">
        <f t="shared" si="124"/>
        <v/>
      </c>
      <c r="I1961" s="13" t="str">
        <f t="shared" si="125"/>
        <v/>
      </c>
      <c r="J1961" s="13" t="str">
        <f t="shared" si="126"/>
        <v/>
      </c>
      <c r="K1961" s="13" t="str">
        <f t="shared" si="127"/>
        <v/>
      </c>
    </row>
    <row r="1962" spans="8:11" x14ac:dyDescent="0.3">
      <c r="H1962" s="1" t="str">
        <f t="shared" si="124"/>
        <v/>
      </c>
      <c r="I1962" s="13" t="str">
        <f t="shared" si="125"/>
        <v/>
      </c>
      <c r="J1962" s="13" t="str">
        <f t="shared" si="126"/>
        <v/>
      </c>
      <c r="K1962" s="13" t="str">
        <f t="shared" si="127"/>
        <v/>
      </c>
    </row>
    <row r="1963" spans="8:11" x14ac:dyDescent="0.3">
      <c r="H1963" s="1" t="str">
        <f t="shared" si="124"/>
        <v/>
      </c>
      <c r="I1963" s="13" t="str">
        <f t="shared" si="125"/>
        <v/>
      </c>
      <c r="J1963" s="13" t="str">
        <f t="shared" si="126"/>
        <v/>
      </c>
      <c r="K1963" s="13" t="str">
        <f t="shared" si="127"/>
        <v/>
      </c>
    </row>
    <row r="1964" spans="8:11" x14ac:dyDescent="0.3">
      <c r="H1964" s="1" t="str">
        <f t="shared" si="124"/>
        <v/>
      </c>
      <c r="I1964" s="13" t="str">
        <f t="shared" si="125"/>
        <v/>
      </c>
      <c r="J1964" s="13" t="str">
        <f t="shared" si="126"/>
        <v/>
      </c>
      <c r="K1964" s="13" t="str">
        <f t="shared" si="127"/>
        <v/>
      </c>
    </row>
    <row r="1965" spans="8:11" x14ac:dyDescent="0.3">
      <c r="H1965" s="1" t="str">
        <f t="shared" si="124"/>
        <v/>
      </c>
      <c r="I1965" s="13" t="str">
        <f t="shared" si="125"/>
        <v/>
      </c>
      <c r="J1965" s="13" t="str">
        <f t="shared" si="126"/>
        <v/>
      </c>
      <c r="K1965" s="13" t="str">
        <f t="shared" si="127"/>
        <v/>
      </c>
    </row>
    <row r="1966" spans="8:11" x14ac:dyDescent="0.3">
      <c r="H1966" s="1" t="str">
        <f t="shared" si="124"/>
        <v/>
      </c>
      <c r="I1966" s="13" t="str">
        <f t="shared" si="125"/>
        <v/>
      </c>
      <c r="J1966" s="13" t="str">
        <f t="shared" si="126"/>
        <v/>
      </c>
      <c r="K1966" s="13" t="str">
        <f t="shared" si="127"/>
        <v/>
      </c>
    </row>
    <row r="1967" spans="8:11" x14ac:dyDescent="0.3">
      <c r="H1967" s="1" t="str">
        <f t="shared" si="124"/>
        <v/>
      </c>
      <c r="I1967" s="13" t="str">
        <f t="shared" si="125"/>
        <v/>
      </c>
      <c r="J1967" s="13" t="str">
        <f t="shared" si="126"/>
        <v/>
      </c>
      <c r="K1967" s="13" t="str">
        <f t="shared" si="127"/>
        <v/>
      </c>
    </row>
    <row r="1968" spans="8:11" x14ac:dyDescent="0.3">
      <c r="H1968" s="1" t="str">
        <f t="shared" si="124"/>
        <v/>
      </c>
      <c r="I1968" s="13" t="str">
        <f t="shared" si="125"/>
        <v/>
      </c>
      <c r="J1968" s="13" t="str">
        <f t="shared" si="126"/>
        <v/>
      </c>
      <c r="K1968" s="13" t="str">
        <f t="shared" si="127"/>
        <v/>
      </c>
    </row>
    <row r="1969" spans="8:11" x14ac:dyDescent="0.3">
      <c r="H1969" s="1" t="str">
        <f t="shared" si="124"/>
        <v/>
      </c>
      <c r="I1969" s="13" t="str">
        <f t="shared" si="125"/>
        <v/>
      </c>
      <c r="J1969" s="13" t="str">
        <f t="shared" si="126"/>
        <v/>
      </c>
      <c r="K1969" s="13" t="str">
        <f t="shared" si="127"/>
        <v/>
      </c>
    </row>
    <row r="1970" spans="8:11" x14ac:dyDescent="0.3">
      <c r="H1970" s="1" t="str">
        <f t="shared" si="124"/>
        <v/>
      </c>
      <c r="I1970" s="13" t="str">
        <f t="shared" si="125"/>
        <v/>
      </c>
      <c r="J1970" s="13" t="str">
        <f t="shared" si="126"/>
        <v/>
      </c>
      <c r="K1970" s="13" t="str">
        <f t="shared" si="127"/>
        <v/>
      </c>
    </row>
    <row r="1971" spans="8:11" x14ac:dyDescent="0.3">
      <c r="H1971" s="1" t="str">
        <f t="shared" si="124"/>
        <v/>
      </c>
      <c r="I1971" s="13" t="str">
        <f t="shared" si="125"/>
        <v/>
      </c>
      <c r="J1971" s="13" t="str">
        <f t="shared" si="126"/>
        <v/>
      </c>
      <c r="K1971" s="13" t="str">
        <f t="shared" si="127"/>
        <v/>
      </c>
    </row>
    <row r="1972" spans="8:11" x14ac:dyDescent="0.3">
      <c r="H1972" s="1" t="str">
        <f t="shared" si="124"/>
        <v/>
      </c>
      <c r="I1972" s="13" t="str">
        <f t="shared" si="125"/>
        <v/>
      </c>
      <c r="J1972" s="13" t="str">
        <f t="shared" si="126"/>
        <v/>
      </c>
      <c r="K1972" s="13" t="str">
        <f t="shared" si="127"/>
        <v/>
      </c>
    </row>
    <row r="1973" spans="8:11" x14ac:dyDescent="0.3">
      <c r="H1973" s="1" t="str">
        <f t="shared" si="124"/>
        <v/>
      </c>
      <c r="I1973" s="13" t="str">
        <f t="shared" si="125"/>
        <v/>
      </c>
      <c r="J1973" s="13" t="str">
        <f t="shared" si="126"/>
        <v/>
      </c>
      <c r="K1973" s="13" t="str">
        <f t="shared" si="127"/>
        <v/>
      </c>
    </row>
    <row r="1974" spans="8:11" x14ac:dyDescent="0.3">
      <c r="H1974" s="1" t="str">
        <f t="shared" si="124"/>
        <v/>
      </c>
      <c r="I1974" s="13" t="str">
        <f t="shared" si="125"/>
        <v/>
      </c>
      <c r="J1974" s="13" t="str">
        <f t="shared" si="126"/>
        <v/>
      </c>
      <c r="K1974" s="13" t="str">
        <f t="shared" si="127"/>
        <v/>
      </c>
    </row>
    <row r="1975" spans="8:11" x14ac:dyDescent="0.3">
      <c r="H1975" s="1" t="str">
        <f t="shared" si="124"/>
        <v/>
      </c>
      <c r="I1975" s="13" t="str">
        <f t="shared" si="125"/>
        <v/>
      </c>
      <c r="J1975" s="13" t="str">
        <f t="shared" si="126"/>
        <v/>
      </c>
      <c r="K1975" s="13" t="str">
        <f t="shared" si="127"/>
        <v/>
      </c>
    </row>
    <row r="1976" spans="8:11" x14ac:dyDescent="0.3">
      <c r="H1976" s="1" t="str">
        <f t="shared" si="124"/>
        <v/>
      </c>
      <c r="I1976" s="13" t="str">
        <f t="shared" si="125"/>
        <v/>
      </c>
      <c r="J1976" s="13" t="str">
        <f t="shared" si="126"/>
        <v/>
      </c>
      <c r="K1976" s="13" t="str">
        <f t="shared" si="127"/>
        <v/>
      </c>
    </row>
    <row r="1977" spans="8:11" x14ac:dyDescent="0.3">
      <c r="H1977" s="1" t="str">
        <f t="shared" si="124"/>
        <v/>
      </c>
      <c r="I1977" s="13" t="str">
        <f t="shared" si="125"/>
        <v/>
      </c>
      <c r="J1977" s="13" t="str">
        <f t="shared" si="126"/>
        <v/>
      </c>
      <c r="K1977" s="13" t="str">
        <f t="shared" si="127"/>
        <v/>
      </c>
    </row>
    <row r="1978" spans="8:11" x14ac:dyDescent="0.3">
      <c r="H1978" s="1" t="str">
        <f t="shared" si="124"/>
        <v/>
      </c>
      <c r="I1978" s="13" t="str">
        <f t="shared" si="125"/>
        <v/>
      </c>
      <c r="J1978" s="13" t="str">
        <f t="shared" si="126"/>
        <v/>
      </c>
      <c r="K1978" s="13" t="str">
        <f t="shared" si="127"/>
        <v/>
      </c>
    </row>
    <row r="1979" spans="8:11" x14ac:dyDescent="0.3">
      <c r="H1979" s="1" t="str">
        <f t="shared" si="124"/>
        <v/>
      </c>
      <c r="I1979" s="13" t="str">
        <f t="shared" si="125"/>
        <v/>
      </c>
      <c r="J1979" s="13" t="str">
        <f t="shared" si="126"/>
        <v/>
      </c>
      <c r="K1979" s="13" t="str">
        <f t="shared" si="127"/>
        <v/>
      </c>
    </row>
    <row r="1980" spans="8:11" x14ac:dyDescent="0.3">
      <c r="H1980" s="1" t="str">
        <f t="shared" si="124"/>
        <v/>
      </c>
      <c r="I1980" s="13" t="str">
        <f t="shared" si="125"/>
        <v/>
      </c>
      <c r="J1980" s="13" t="str">
        <f t="shared" si="126"/>
        <v/>
      </c>
      <c r="K1980" s="13" t="str">
        <f t="shared" si="127"/>
        <v/>
      </c>
    </row>
    <row r="1981" spans="8:11" x14ac:dyDescent="0.3">
      <c r="H1981" s="1" t="str">
        <f t="shared" si="124"/>
        <v/>
      </c>
      <c r="I1981" s="13" t="str">
        <f t="shared" si="125"/>
        <v/>
      </c>
      <c r="J1981" s="13" t="str">
        <f t="shared" si="126"/>
        <v/>
      </c>
      <c r="K1981" s="13" t="str">
        <f t="shared" si="127"/>
        <v/>
      </c>
    </row>
    <row r="1982" spans="8:11" x14ac:dyDescent="0.3">
      <c r="H1982" s="1" t="str">
        <f t="shared" si="124"/>
        <v/>
      </c>
      <c r="I1982" s="13" t="str">
        <f t="shared" si="125"/>
        <v/>
      </c>
      <c r="J1982" s="13" t="str">
        <f t="shared" si="126"/>
        <v/>
      </c>
      <c r="K1982" s="13" t="str">
        <f t="shared" si="127"/>
        <v/>
      </c>
    </row>
    <row r="1983" spans="8:11" x14ac:dyDescent="0.3">
      <c r="H1983" s="1" t="str">
        <f t="shared" si="124"/>
        <v/>
      </c>
      <c r="I1983" s="13" t="str">
        <f t="shared" si="125"/>
        <v/>
      </c>
      <c r="J1983" s="13" t="str">
        <f t="shared" si="126"/>
        <v/>
      </c>
      <c r="K1983" s="13" t="str">
        <f t="shared" si="127"/>
        <v/>
      </c>
    </row>
    <row r="1984" spans="8:11" x14ac:dyDescent="0.3">
      <c r="H1984" s="1" t="str">
        <f t="shared" si="124"/>
        <v/>
      </c>
      <c r="I1984" s="13" t="str">
        <f t="shared" si="125"/>
        <v/>
      </c>
      <c r="J1984" s="13" t="str">
        <f t="shared" si="126"/>
        <v/>
      </c>
      <c r="K1984" s="13" t="str">
        <f t="shared" si="127"/>
        <v/>
      </c>
    </row>
    <row r="1985" spans="8:11" x14ac:dyDescent="0.3">
      <c r="H1985" s="1" t="str">
        <f t="shared" si="124"/>
        <v/>
      </c>
      <c r="I1985" s="13" t="str">
        <f t="shared" si="125"/>
        <v/>
      </c>
      <c r="J1985" s="13" t="str">
        <f t="shared" si="126"/>
        <v/>
      </c>
      <c r="K1985" s="13" t="str">
        <f t="shared" si="127"/>
        <v/>
      </c>
    </row>
    <row r="1986" spans="8:11" x14ac:dyDescent="0.3">
      <c r="H1986" s="1" t="str">
        <f t="shared" si="124"/>
        <v/>
      </c>
      <c r="I1986" s="13" t="str">
        <f t="shared" si="125"/>
        <v/>
      </c>
      <c r="J1986" s="13" t="str">
        <f t="shared" si="126"/>
        <v/>
      </c>
      <c r="K1986" s="13" t="str">
        <f t="shared" si="127"/>
        <v/>
      </c>
    </row>
    <row r="1987" spans="8:11" x14ac:dyDescent="0.3">
      <c r="H1987" s="1" t="str">
        <f t="shared" si="124"/>
        <v/>
      </c>
      <c r="I1987" s="13" t="str">
        <f t="shared" si="125"/>
        <v/>
      </c>
      <c r="J1987" s="13" t="str">
        <f t="shared" si="126"/>
        <v/>
      </c>
      <c r="K1987" s="13" t="str">
        <f t="shared" si="127"/>
        <v/>
      </c>
    </row>
    <row r="1988" spans="8:11" x14ac:dyDescent="0.3">
      <c r="H1988" s="1" t="str">
        <f t="shared" si="124"/>
        <v/>
      </c>
      <c r="I1988" s="13" t="str">
        <f t="shared" si="125"/>
        <v/>
      </c>
      <c r="J1988" s="13" t="str">
        <f t="shared" si="126"/>
        <v/>
      </c>
      <c r="K1988" s="13" t="str">
        <f t="shared" si="127"/>
        <v/>
      </c>
    </row>
    <row r="1989" spans="8:11" x14ac:dyDescent="0.3">
      <c r="H1989" s="1" t="str">
        <f t="shared" si="124"/>
        <v/>
      </c>
      <c r="I1989" s="13" t="str">
        <f t="shared" si="125"/>
        <v/>
      </c>
      <c r="J1989" s="13" t="str">
        <f t="shared" si="126"/>
        <v/>
      </c>
      <c r="K1989" s="13" t="str">
        <f t="shared" si="127"/>
        <v/>
      </c>
    </row>
    <row r="1990" spans="8:11" x14ac:dyDescent="0.3">
      <c r="H1990" s="1" t="str">
        <f t="shared" si="124"/>
        <v/>
      </c>
      <c r="I1990" s="13" t="str">
        <f t="shared" si="125"/>
        <v/>
      </c>
      <c r="J1990" s="13" t="str">
        <f t="shared" si="126"/>
        <v/>
      </c>
      <c r="K1990" s="13" t="str">
        <f t="shared" si="127"/>
        <v/>
      </c>
    </row>
    <row r="1991" spans="8:11" x14ac:dyDescent="0.3">
      <c r="H1991" s="1" t="str">
        <f t="shared" si="124"/>
        <v/>
      </c>
      <c r="I1991" s="13" t="str">
        <f t="shared" si="125"/>
        <v/>
      </c>
      <c r="J1991" s="13" t="str">
        <f t="shared" si="126"/>
        <v/>
      </c>
      <c r="K1991" s="13" t="str">
        <f t="shared" si="127"/>
        <v/>
      </c>
    </row>
    <row r="1992" spans="8:11" x14ac:dyDescent="0.3">
      <c r="H1992" s="1" t="str">
        <f t="shared" si="124"/>
        <v/>
      </c>
      <c r="I1992" s="13" t="str">
        <f t="shared" si="125"/>
        <v/>
      </c>
      <c r="J1992" s="13" t="str">
        <f t="shared" si="126"/>
        <v/>
      </c>
      <c r="K1992" s="13" t="str">
        <f t="shared" si="127"/>
        <v/>
      </c>
    </row>
    <row r="1993" spans="8:11" x14ac:dyDescent="0.3">
      <c r="H1993" s="1" t="str">
        <f t="shared" si="124"/>
        <v/>
      </c>
      <c r="I1993" s="13" t="str">
        <f t="shared" si="125"/>
        <v/>
      </c>
      <c r="J1993" s="13" t="str">
        <f t="shared" si="126"/>
        <v/>
      </c>
      <c r="K1993" s="13" t="str">
        <f t="shared" si="127"/>
        <v/>
      </c>
    </row>
    <row r="1994" spans="8:11" x14ac:dyDescent="0.3">
      <c r="H1994" s="1" t="str">
        <f t="shared" si="124"/>
        <v/>
      </c>
      <c r="I1994" s="13" t="str">
        <f t="shared" si="125"/>
        <v/>
      </c>
      <c r="J1994" s="13" t="str">
        <f t="shared" si="126"/>
        <v/>
      </c>
      <c r="K1994" s="13" t="str">
        <f t="shared" si="127"/>
        <v/>
      </c>
    </row>
    <row r="1995" spans="8:11" x14ac:dyDescent="0.3">
      <c r="H1995" s="1" t="str">
        <f t="shared" si="124"/>
        <v/>
      </c>
      <c r="I1995" s="13" t="str">
        <f t="shared" si="125"/>
        <v/>
      </c>
      <c r="J1995" s="13" t="str">
        <f t="shared" si="126"/>
        <v/>
      </c>
      <c r="K1995" s="13" t="str">
        <f t="shared" si="127"/>
        <v/>
      </c>
    </row>
    <row r="1996" spans="8:11" x14ac:dyDescent="0.3">
      <c r="H1996" s="1" t="str">
        <f t="shared" si="124"/>
        <v/>
      </c>
      <c r="I1996" s="13" t="str">
        <f t="shared" si="125"/>
        <v/>
      </c>
      <c r="J1996" s="13" t="str">
        <f t="shared" si="126"/>
        <v/>
      </c>
      <c r="K1996" s="13" t="str">
        <f t="shared" si="127"/>
        <v/>
      </c>
    </row>
    <row r="1997" spans="8:11" x14ac:dyDescent="0.3">
      <c r="H1997" s="1" t="str">
        <f t="shared" si="124"/>
        <v/>
      </c>
      <c r="I1997" s="13" t="str">
        <f t="shared" si="125"/>
        <v/>
      </c>
      <c r="J1997" s="13" t="str">
        <f t="shared" si="126"/>
        <v/>
      </c>
      <c r="K1997" s="13" t="str">
        <f t="shared" si="127"/>
        <v/>
      </c>
    </row>
    <row r="1998" spans="8:11" x14ac:dyDescent="0.3">
      <c r="H1998" s="1" t="str">
        <f t="shared" si="124"/>
        <v/>
      </c>
      <c r="I1998" s="13" t="str">
        <f t="shared" si="125"/>
        <v/>
      </c>
      <c r="J1998" s="13" t="str">
        <f t="shared" si="126"/>
        <v/>
      </c>
      <c r="K1998" s="13" t="str">
        <f t="shared" si="127"/>
        <v/>
      </c>
    </row>
    <row r="1999" spans="8:11" x14ac:dyDescent="0.3">
      <c r="H1999" s="1" t="str">
        <f t="shared" si="124"/>
        <v/>
      </c>
      <c r="I1999" s="13" t="str">
        <f t="shared" si="125"/>
        <v/>
      </c>
      <c r="J1999" s="13" t="str">
        <f t="shared" si="126"/>
        <v/>
      </c>
      <c r="K1999" s="13" t="str">
        <f t="shared" si="127"/>
        <v/>
      </c>
    </row>
    <row r="2000" spans="8:11" x14ac:dyDescent="0.3">
      <c r="H2000" s="1" t="str">
        <f t="shared" si="124"/>
        <v/>
      </c>
      <c r="I2000" s="13" t="str">
        <f t="shared" si="125"/>
        <v/>
      </c>
      <c r="J2000" s="13" t="str">
        <f t="shared" si="126"/>
        <v/>
      </c>
      <c r="K2000" s="13" t="str">
        <f t="shared" si="127"/>
        <v/>
      </c>
    </row>
    <row r="2001" spans="8:11" x14ac:dyDescent="0.3">
      <c r="H2001" s="1" t="str">
        <f t="shared" si="124"/>
        <v/>
      </c>
      <c r="I2001" s="13" t="str">
        <f t="shared" si="125"/>
        <v/>
      </c>
      <c r="J2001" s="13" t="str">
        <f t="shared" si="126"/>
        <v/>
      </c>
      <c r="K2001" s="13" t="str">
        <f t="shared" si="127"/>
        <v/>
      </c>
    </row>
    <row r="2002" spans="8:11" x14ac:dyDescent="0.3">
      <c r="H2002" s="1" t="str">
        <f t="shared" si="124"/>
        <v/>
      </c>
      <c r="I2002" s="13" t="str">
        <f t="shared" si="125"/>
        <v/>
      </c>
      <c r="J2002" s="13" t="str">
        <f t="shared" si="126"/>
        <v/>
      </c>
      <c r="K2002" s="13" t="str">
        <f t="shared" si="127"/>
        <v/>
      </c>
    </row>
    <row r="2003" spans="8:11" x14ac:dyDescent="0.3">
      <c r="H2003" s="1" t="str">
        <f t="shared" si="124"/>
        <v/>
      </c>
      <c r="I2003" s="13" t="str">
        <f t="shared" si="125"/>
        <v/>
      </c>
      <c r="J2003" s="13" t="str">
        <f t="shared" si="126"/>
        <v/>
      </c>
      <c r="K2003" s="13" t="str">
        <f t="shared" si="127"/>
        <v/>
      </c>
    </row>
    <row r="2004" spans="8:11" x14ac:dyDescent="0.3">
      <c r="H2004" s="1" t="str">
        <f t="shared" si="124"/>
        <v/>
      </c>
      <c r="I2004" s="13" t="str">
        <f t="shared" si="125"/>
        <v/>
      </c>
      <c r="J2004" s="13" t="str">
        <f t="shared" si="126"/>
        <v/>
      </c>
      <c r="K2004" s="13" t="str">
        <f t="shared" si="127"/>
        <v/>
      </c>
    </row>
    <row r="2005" spans="8:11" x14ac:dyDescent="0.3">
      <c r="H2005" s="1" t="str">
        <f t="shared" si="124"/>
        <v/>
      </c>
      <c r="I2005" s="13" t="str">
        <f t="shared" si="125"/>
        <v/>
      </c>
      <c r="J2005" s="13" t="str">
        <f t="shared" si="126"/>
        <v/>
      </c>
      <c r="K2005" s="13" t="str">
        <f t="shared" si="127"/>
        <v/>
      </c>
    </row>
    <row r="2006" spans="8:11" x14ac:dyDescent="0.3">
      <c r="H2006" s="1" t="str">
        <f t="shared" si="124"/>
        <v/>
      </c>
      <c r="I2006" s="13" t="str">
        <f t="shared" si="125"/>
        <v/>
      </c>
      <c r="J2006" s="13" t="str">
        <f t="shared" si="126"/>
        <v/>
      </c>
      <c r="K2006" s="13" t="str">
        <f t="shared" si="127"/>
        <v/>
      </c>
    </row>
    <row r="2007" spans="8:11" x14ac:dyDescent="0.3">
      <c r="H2007" s="1" t="str">
        <f t="shared" si="124"/>
        <v/>
      </c>
      <c r="I2007" s="13" t="str">
        <f t="shared" si="125"/>
        <v/>
      </c>
      <c r="J2007" s="13" t="str">
        <f t="shared" si="126"/>
        <v/>
      </c>
      <c r="K2007" s="13" t="str">
        <f t="shared" si="127"/>
        <v/>
      </c>
    </row>
    <row r="2008" spans="8:11" x14ac:dyDescent="0.3">
      <c r="H2008" s="1" t="str">
        <f t="shared" si="124"/>
        <v/>
      </c>
      <c r="I2008" s="13" t="str">
        <f t="shared" si="125"/>
        <v/>
      </c>
      <c r="J2008" s="13" t="str">
        <f t="shared" si="126"/>
        <v/>
      </c>
      <c r="K2008" s="13" t="str">
        <f t="shared" si="127"/>
        <v/>
      </c>
    </row>
    <row r="2009" spans="8:11" x14ac:dyDescent="0.3">
      <c r="H2009" s="1" t="str">
        <f t="shared" si="124"/>
        <v/>
      </c>
      <c r="I2009" s="13" t="str">
        <f t="shared" si="125"/>
        <v/>
      </c>
      <c r="J2009" s="13" t="str">
        <f t="shared" si="126"/>
        <v/>
      </c>
      <c r="K2009" s="13" t="str">
        <f t="shared" si="127"/>
        <v/>
      </c>
    </row>
    <row r="2010" spans="8:11" x14ac:dyDescent="0.3">
      <c r="H2010" s="1" t="str">
        <f t="shared" si="124"/>
        <v/>
      </c>
      <c r="I2010" s="13" t="str">
        <f t="shared" si="125"/>
        <v/>
      </c>
      <c r="J2010" s="13" t="str">
        <f t="shared" si="126"/>
        <v/>
      </c>
      <c r="K2010" s="13" t="str">
        <f t="shared" si="127"/>
        <v/>
      </c>
    </row>
    <row r="2011" spans="8:11" x14ac:dyDescent="0.3">
      <c r="H2011" s="1" t="str">
        <f t="shared" si="124"/>
        <v/>
      </c>
      <c r="I2011" s="13" t="str">
        <f t="shared" si="125"/>
        <v/>
      </c>
      <c r="J2011" s="13" t="str">
        <f t="shared" si="126"/>
        <v/>
      </c>
      <c r="K2011" s="13" t="str">
        <f t="shared" si="127"/>
        <v/>
      </c>
    </row>
    <row r="2012" spans="8:11" x14ac:dyDescent="0.3">
      <c r="H2012" s="1" t="str">
        <f t="shared" si="124"/>
        <v/>
      </c>
      <c r="I2012" s="13" t="str">
        <f t="shared" si="125"/>
        <v/>
      </c>
      <c r="J2012" s="13" t="str">
        <f t="shared" si="126"/>
        <v/>
      </c>
      <c r="K2012" s="13" t="str">
        <f t="shared" si="127"/>
        <v/>
      </c>
    </row>
    <row r="2013" spans="8:11" x14ac:dyDescent="0.3">
      <c r="H2013" s="1" t="str">
        <f t="shared" si="124"/>
        <v/>
      </c>
      <c r="I2013" s="13" t="str">
        <f t="shared" si="125"/>
        <v/>
      </c>
      <c r="J2013" s="13" t="str">
        <f t="shared" si="126"/>
        <v/>
      </c>
      <c r="K2013" s="13" t="str">
        <f t="shared" si="127"/>
        <v/>
      </c>
    </row>
    <row r="2014" spans="8:11" x14ac:dyDescent="0.3">
      <c r="H2014" s="1" t="str">
        <f t="shared" si="124"/>
        <v/>
      </c>
      <c r="I2014" s="13" t="str">
        <f t="shared" si="125"/>
        <v/>
      </c>
      <c r="J2014" s="13" t="str">
        <f t="shared" si="126"/>
        <v/>
      </c>
      <c r="K2014" s="13" t="str">
        <f t="shared" si="127"/>
        <v/>
      </c>
    </row>
    <row r="2015" spans="8:11" x14ac:dyDescent="0.3">
      <c r="H2015" s="1" t="str">
        <f t="shared" si="124"/>
        <v/>
      </c>
      <c r="I2015" s="13" t="str">
        <f t="shared" si="125"/>
        <v/>
      </c>
      <c r="J2015" s="13" t="str">
        <f t="shared" si="126"/>
        <v/>
      </c>
      <c r="K2015" s="13" t="str">
        <f t="shared" si="127"/>
        <v/>
      </c>
    </row>
    <row r="2016" spans="8:11" x14ac:dyDescent="0.3">
      <c r="H2016" s="1" t="str">
        <f t="shared" si="124"/>
        <v/>
      </c>
      <c r="I2016" s="13" t="str">
        <f t="shared" si="125"/>
        <v/>
      </c>
      <c r="J2016" s="13" t="str">
        <f t="shared" si="126"/>
        <v/>
      </c>
      <c r="K2016" s="13" t="str">
        <f t="shared" si="127"/>
        <v/>
      </c>
    </row>
    <row r="2017" spans="8:11" x14ac:dyDescent="0.3">
      <c r="H2017" s="1" t="str">
        <f t="shared" si="124"/>
        <v/>
      </c>
      <c r="I2017" s="13" t="str">
        <f t="shared" si="125"/>
        <v/>
      </c>
      <c r="J2017" s="13" t="str">
        <f t="shared" si="126"/>
        <v/>
      </c>
      <c r="K2017" s="13" t="str">
        <f t="shared" si="127"/>
        <v/>
      </c>
    </row>
    <row r="2018" spans="8:11" x14ac:dyDescent="0.3">
      <c r="H2018" s="1" t="str">
        <f t="shared" si="124"/>
        <v/>
      </c>
      <c r="I2018" s="13" t="str">
        <f t="shared" si="125"/>
        <v/>
      </c>
      <c r="J2018" s="13" t="str">
        <f t="shared" si="126"/>
        <v/>
      </c>
      <c r="K2018" s="13" t="str">
        <f t="shared" si="127"/>
        <v/>
      </c>
    </row>
    <row r="2019" spans="8:11" x14ac:dyDescent="0.3">
      <c r="H2019" s="1" t="str">
        <f t="shared" si="124"/>
        <v/>
      </c>
      <c r="I2019" s="13" t="str">
        <f t="shared" si="125"/>
        <v/>
      </c>
      <c r="J2019" s="13" t="str">
        <f t="shared" si="126"/>
        <v/>
      </c>
      <c r="K2019" s="13" t="str">
        <f t="shared" si="127"/>
        <v/>
      </c>
    </row>
    <row r="2020" spans="8:11" x14ac:dyDescent="0.3">
      <c r="H2020" s="1" t="str">
        <f t="shared" ref="H2020:H2083" si="128">IF(AND(LEN(I2020)&gt;0,LEN(J2020)&gt;0),J2020-I2020,"")</f>
        <v/>
      </c>
      <c r="I2020" s="13" t="str">
        <f t="shared" ref="I2020:I2083" si="129">IF(B2020="","",IF(ISNUMBER(B2020),B2020,DATE(VALUE(RIGHT(TRIM(B2020),4)),VALUE(MID(TRIM(B2020),4,2)),VALUE(LEFT(TRIM(B2020),2)))))</f>
        <v/>
      </c>
      <c r="J2020" s="13" t="str">
        <f t="shared" ref="J2020:J2083" si="130">IF(E2020="","",IF(ISNUMBER(E2020),E2020,DATE(VALUE(RIGHT(TRIM(E2020),4)),VALUE(MID(TRIM(E2020),4,2)),VALUE(LEFT(TRIM(E2020),2)))))</f>
        <v/>
      </c>
      <c r="K2020" s="13" t="str">
        <f t="shared" ref="K2020:K2083" si="131">IF(F2020="","",IF(ISNUMBER(F2020),F2020,DATE(VALUE(RIGHT(TRIM(F2020),4)),VALUE(MID(TRIM(F2020),4,2)),VALUE(LEFT(TRIM(F2020),2)))))</f>
        <v/>
      </c>
    </row>
    <row r="2021" spans="8:11" x14ac:dyDescent="0.3">
      <c r="H2021" s="1" t="str">
        <f t="shared" si="128"/>
        <v/>
      </c>
      <c r="I2021" s="13" t="str">
        <f t="shared" si="129"/>
        <v/>
      </c>
      <c r="J2021" s="13" t="str">
        <f t="shared" si="130"/>
        <v/>
      </c>
      <c r="K2021" s="13" t="str">
        <f t="shared" si="131"/>
        <v/>
      </c>
    </row>
    <row r="2022" spans="8:11" x14ac:dyDescent="0.3">
      <c r="H2022" s="1" t="str">
        <f t="shared" si="128"/>
        <v/>
      </c>
      <c r="I2022" s="13" t="str">
        <f t="shared" si="129"/>
        <v/>
      </c>
      <c r="J2022" s="13" t="str">
        <f t="shared" si="130"/>
        <v/>
      </c>
      <c r="K2022" s="13" t="str">
        <f t="shared" si="131"/>
        <v/>
      </c>
    </row>
    <row r="2023" spans="8:11" x14ac:dyDescent="0.3">
      <c r="H2023" s="1" t="str">
        <f t="shared" si="128"/>
        <v/>
      </c>
      <c r="I2023" s="13" t="str">
        <f t="shared" si="129"/>
        <v/>
      </c>
      <c r="J2023" s="13" t="str">
        <f t="shared" si="130"/>
        <v/>
      </c>
      <c r="K2023" s="13" t="str">
        <f t="shared" si="131"/>
        <v/>
      </c>
    </row>
    <row r="2024" spans="8:11" x14ac:dyDescent="0.3">
      <c r="H2024" s="1" t="str">
        <f t="shared" si="128"/>
        <v/>
      </c>
      <c r="I2024" s="13" t="str">
        <f t="shared" si="129"/>
        <v/>
      </c>
      <c r="J2024" s="13" t="str">
        <f t="shared" si="130"/>
        <v/>
      </c>
      <c r="K2024" s="13" t="str">
        <f t="shared" si="131"/>
        <v/>
      </c>
    </row>
    <row r="2025" spans="8:11" x14ac:dyDescent="0.3">
      <c r="H2025" s="1" t="str">
        <f t="shared" si="128"/>
        <v/>
      </c>
      <c r="I2025" s="13" t="str">
        <f t="shared" si="129"/>
        <v/>
      </c>
      <c r="J2025" s="13" t="str">
        <f t="shared" si="130"/>
        <v/>
      </c>
      <c r="K2025" s="13" t="str">
        <f t="shared" si="131"/>
        <v/>
      </c>
    </row>
    <row r="2026" spans="8:11" x14ac:dyDescent="0.3">
      <c r="H2026" s="1" t="str">
        <f t="shared" si="128"/>
        <v/>
      </c>
      <c r="I2026" s="13" t="str">
        <f t="shared" si="129"/>
        <v/>
      </c>
      <c r="J2026" s="13" t="str">
        <f t="shared" si="130"/>
        <v/>
      </c>
      <c r="K2026" s="13" t="str">
        <f t="shared" si="131"/>
        <v/>
      </c>
    </row>
    <row r="2027" spans="8:11" x14ac:dyDescent="0.3">
      <c r="H2027" s="1" t="str">
        <f t="shared" si="128"/>
        <v/>
      </c>
      <c r="I2027" s="13" t="str">
        <f t="shared" si="129"/>
        <v/>
      </c>
      <c r="J2027" s="13" t="str">
        <f t="shared" si="130"/>
        <v/>
      </c>
      <c r="K2027" s="13" t="str">
        <f t="shared" si="131"/>
        <v/>
      </c>
    </row>
    <row r="2028" spans="8:11" x14ac:dyDescent="0.3">
      <c r="H2028" s="1" t="str">
        <f t="shared" si="128"/>
        <v/>
      </c>
      <c r="I2028" s="13" t="str">
        <f t="shared" si="129"/>
        <v/>
      </c>
      <c r="J2028" s="13" t="str">
        <f t="shared" si="130"/>
        <v/>
      </c>
      <c r="K2028" s="13" t="str">
        <f t="shared" si="131"/>
        <v/>
      </c>
    </row>
    <row r="2029" spans="8:11" x14ac:dyDescent="0.3">
      <c r="H2029" s="1" t="str">
        <f t="shared" si="128"/>
        <v/>
      </c>
      <c r="I2029" s="13" t="str">
        <f t="shared" si="129"/>
        <v/>
      </c>
      <c r="J2029" s="13" t="str">
        <f t="shared" si="130"/>
        <v/>
      </c>
      <c r="K2029" s="13" t="str">
        <f t="shared" si="131"/>
        <v/>
      </c>
    </row>
    <row r="2030" spans="8:11" x14ac:dyDescent="0.3">
      <c r="H2030" s="1" t="str">
        <f t="shared" si="128"/>
        <v/>
      </c>
      <c r="I2030" s="13" t="str">
        <f t="shared" si="129"/>
        <v/>
      </c>
      <c r="J2030" s="13" t="str">
        <f t="shared" si="130"/>
        <v/>
      </c>
      <c r="K2030" s="13" t="str">
        <f t="shared" si="131"/>
        <v/>
      </c>
    </row>
    <row r="2031" spans="8:11" x14ac:dyDescent="0.3">
      <c r="H2031" s="1" t="str">
        <f t="shared" si="128"/>
        <v/>
      </c>
      <c r="I2031" s="13" t="str">
        <f t="shared" si="129"/>
        <v/>
      </c>
      <c r="J2031" s="13" t="str">
        <f t="shared" si="130"/>
        <v/>
      </c>
      <c r="K2031" s="13" t="str">
        <f t="shared" si="131"/>
        <v/>
      </c>
    </row>
    <row r="2032" spans="8:11" x14ac:dyDescent="0.3">
      <c r="H2032" s="1" t="str">
        <f t="shared" si="128"/>
        <v/>
      </c>
      <c r="I2032" s="13" t="str">
        <f t="shared" si="129"/>
        <v/>
      </c>
      <c r="J2032" s="13" t="str">
        <f t="shared" si="130"/>
        <v/>
      </c>
      <c r="K2032" s="13" t="str">
        <f t="shared" si="131"/>
        <v/>
      </c>
    </row>
    <row r="2033" spans="8:11" x14ac:dyDescent="0.3">
      <c r="H2033" s="1" t="str">
        <f t="shared" si="128"/>
        <v/>
      </c>
      <c r="I2033" s="13" t="str">
        <f t="shared" si="129"/>
        <v/>
      </c>
      <c r="J2033" s="13" t="str">
        <f t="shared" si="130"/>
        <v/>
      </c>
      <c r="K2033" s="13" t="str">
        <f t="shared" si="131"/>
        <v/>
      </c>
    </row>
    <row r="2034" spans="8:11" x14ac:dyDescent="0.3">
      <c r="H2034" s="1" t="str">
        <f t="shared" si="128"/>
        <v/>
      </c>
      <c r="I2034" s="13" t="str">
        <f t="shared" si="129"/>
        <v/>
      </c>
      <c r="J2034" s="13" t="str">
        <f t="shared" si="130"/>
        <v/>
      </c>
      <c r="K2034" s="13" t="str">
        <f t="shared" si="131"/>
        <v/>
      </c>
    </row>
    <row r="2035" spans="8:11" x14ac:dyDescent="0.3">
      <c r="H2035" s="1" t="str">
        <f t="shared" si="128"/>
        <v/>
      </c>
      <c r="I2035" s="13" t="str">
        <f t="shared" si="129"/>
        <v/>
      </c>
      <c r="J2035" s="13" t="str">
        <f t="shared" si="130"/>
        <v/>
      </c>
      <c r="K2035" s="13" t="str">
        <f t="shared" si="131"/>
        <v/>
      </c>
    </row>
    <row r="2036" spans="8:11" x14ac:dyDescent="0.3">
      <c r="H2036" s="1" t="str">
        <f t="shared" si="128"/>
        <v/>
      </c>
      <c r="I2036" s="13" t="str">
        <f t="shared" si="129"/>
        <v/>
      </c>
      <c r="J2036" s="13" t="str">
        <f t="shared" si="130"/>
        <v/>
      </c>
      <c r="K2036" s="13" t="str">
        <f t="shared" si="131"/>
        <v/>
      </c>
    </row>
    <row r="2037" spans="8:11" x14ac:dyDescent="0.3">
      <c r="H2037" s="1" t="str">
        <f t="shared" si="128"/>
        <v/>
      </c>
      <c r="I2037" s="13" t="str">
        <f t="shared" si="129"/>
        <v/>
      </c>
      <c r="J2037" s="13" t="str">
        <f t="shared" si="130"/>
        <v/>
      </c>
      <c r="K2037" s="13" t="str">
        <f t="shared" si="131"/>
        <v/>
      </c>
    </row>
    <row r="2038" spans="8:11" x14ac:dyDescent="0.3">
      <c r="H2038" s="1" t="str">
        <f t="shared" si="128"/>
        <v/>
      </c>
      <c r="I2038" s="13" t="str">
        <f t="shared" si="129"/>
        <v/>
      </c>
      <c r="J2038" s="13" t="str">
        <f t="shared" si="130"/>
        <v/>
      </c>
      <c r="K2038" s="13" t="str">
        <f t="shared" si="131"/>
        <v/>
      </c>
    </row>
    <row r="2039" spans="8:11" x14ac:dyDescent="0.3">
      <c r="H2039" s="1" t="str">
        <f t="shared" si="128"/>
        <v/>
      </c>
      <c r="I2039" s="13" t="str">
        <f t="shared" si="129"/>
        <v/>
      </c>
      <c r="J2039" s="13" t="str">
        <f t="shared" si="130"/>
        <v/>
      </c>
      <c r="K2039" s="13" t="str">
        <f t="shared" si="131"/>
        <v/>
      </c>
    </row>
    <row r="2040" spans="8:11" x14ac:dyDescent="0.3">
      <c r="H2040" s="1" t="str">
        <f t="shared" si="128"/>
        <v/>
      </c>
      <c r="I2040" s="13" t="str">
        <f t="shared" si="129"/>
        <v/>
      </c>
      <c r="J2040" s="13" t="str">
        <f t="shared" si="130"/>
        <v/>
      </c>
      <c r="K2040" s="13" t="str">
        <f t="shared" si="131"/>
        <v/>
      </c>
    </row>
    <row r="2041" spans="8:11" x14ac:dyDescent="0.3">
      <c r="H2041" s="1" t="str">
        <f t="shared" si="128"/>
        <v/>
      </c>
      <c r="I2041" s="13" t="str">
        <f t="shared" si="129"/>
        <v/>
      </c>
      <c r="J2041" s="13" t="str">
        <f t="shared" si="130"/>
        <v/>
      </c>
      <c r="K2041" s="13" t="str">
        <f t="shared" si="131"/>
        <v/>
      </c>
    </row>
    <row r="2042" spans="8:11" x14ac:dyDescent="0.3">
      <c r="H2042" s="1" t="str">
        <f t="shared" si="128"/>
        <v/>
      </c>
      <c r="I2042" s="13" t="str">
        <f t="shared" si="129"/>
        <v/>
      </c>
      <c r="J2042" s="13" t="str">
        <f t="shared" si="130"/>
        <v/>
      </c>
      <c r="K2042" s="13" t="str">
        <f t="shared" si="131"/>
        <v/>
      </c>
    </row>
    <row r="2043" spans="8:11" x14ac:dyDescent="0.3">
      <c r="H2043" s="1" t="str">
        <f t="shared" si="128"/>
        <v/>
      </c>
      <c r="I2043" s="13" t="str">
        <f t="shared" si="129"/>
        <v/>
      </c>
      <c r="J2043" s="13" t="str">
        <f t="shared" si="130"/>
        <v/>
      </c>
      <c r="K2043" s="13" t="str">
        <f t="shared" si="131"/>
        <v/>
      </c>
    </row>
    <row r="2044" spans="8:11" x14ac:dyDescent="0.3">
      <c r="H2044" s="1" t="str">
        <f t="shared" si="128"/>
        <v/>
      </c>
      <c r="I2044" s="13" t="str">
        <f t="shared" si="129"/>
        <v/>
      </c>
      <c r="J2044" s="13" t="str">
        <f t="shared" si="130"/>
        <v/>
      </c>
      <c r="K2044" s="13" t="str">
        <f t="shared" si="131"/>
        <v/>
      </c>
    </row>
    <row r="2045" spans="8:11" x14ac:dyDescent="0.3">
      <c r="H2045" s="1" t="str">
        <f t="shared" si="128"/>
        <v/>
      </c>
      <c r="I2045" s="13" t="str">
        <f t="shared" si="129"/>
        <v/>
      </c>
      <c r="J2045" s="13" t="str">
        <f t="shared" si="130"/>
        <v/>
      </c>
      <c r="K2045" s="13" t="str">
        <f t="shared" si="131"/>
        <v/>
      </c>
    </row>
    <row r="2046" spans="8:11" x14ac:dyDescent="0.3">
      <c r="H2046" s="1" t="str">
        <f t="shared" si="128"/>
        <v/>
      </c>
      <c r="I2046" s="13" t="str">
        <f t="shared" si="129"/>
        <v/>
      </c>
      <c r="J2046" s="13" t="str">
        <f t="shared" si="130"/>
        <v/>
      </c>
      <c r="K2046" s="13" t="str">
        <f t="shared" si="131"/>
        <v/>
      </c>
    </row>
    <row r="2047" spans="8:11" x14ac:dyDescent="0.3">
      <c r="H2047" s="1" t="str">
        <f t="shared" si="128"/>
        <v/>
      </c>
      <c r="I2047" s="13" t="str">
        <f t="shared" si="129"/>
        <v/>
      </c>
      <c r="J2047" s="13" t="str">
        <f t="shared" si="130"/>
        <v/>
      </c>
      <c r="K2047" s="13" t="str">
        <f t="shared" si="131"/>
        <v/>
      </c>
    </row>
    <row r="2048" spans="8:11" x14ac:dyDescent="0.3">
      <c r="H2048" s="1" t="str">
        <f t="shared" si="128"/>
        <v/>
      </c>
      <c r="I2048" s="13" t="str">
        <f t="shared" si="129"/>
        <v/>
      </c>
      <c r="J2048" s="13" t="str">
        <f t="shared" si="130"/>
        <v/>
      </c>
      <c r="K2048" s="13" t="str">
        <f t="shared" si="131"/>
        <v/>
      </c>
    </row>
    <row r="2049" spans="8:11" x14ac:dyDescent="0.3">
      <c r="H2049" s="1" t="str">
        <f t="shared" si="128"/>
        <v/>
      </c>
      <c r="I2049" s="13" t="str">
        <f t="shared" si="129"/>
        <v/>
      </c>
      <c r="J2049" s="13" t="str">
        <f t="shared" si="130"/>
        <v/>
      </c>
      <c r="K2049" s="13" t="str">
        <f t="shared" si="131"/>
        <v/>
      </c>
    </row>
    <row r="2050" spans="8:11" x14ac:dyDescent="0.3">
      <c r="H2050" s="1" t="str">
        <f t="shared" si="128"/>
        <v/>
      </c>
      <c r="I2050" s="13" t="str">
        <f t="shared" si="129"/>
        <v/>
      </c>
      <c r="J2050" s="13" t="str">
        <f t="shared" si="130"/>
        <v/>
      </c>
      <c r="K2050" s="13" t="str">
        <f t="shared" si="131"/>
        <v/>
      </c>
    </row>
    <row r="2051" spans="8:11" x14ac:dyDescent="0.3">
      <c r="H2051" s="1" t="str">
        <f t="shared" si="128"/>
        <v/>
      </c>
      <c r="I2051" s="13" t="str">
        <f t="shared" si="129"/>
        <v/>
      </c>
      <c r="J2051" s="13" t="str">
        <f t="shared" si="130"/>
        <v/>
      </c>
      <c r="K2051" s="13" t="str">
        <f t="shared" si="131"/>
        <v/>
      </c>
    </row>
    <row r="2052" spans="8:11" x14ac:dyDescent="0.3">
      <c r="H2052" s="1" t="str">
        <f t="shared" si="128"/>
        <v/>
      </c>
      <c r="I2052" s="13" t="str">
        <f t="shared" si="129"/>
        <v/>
      </c>
      <c r="J2052" s="13" t="str">
        <f t="shared" si="130"/>
        <v/>
      </c>
      <c r="K2052" s="13" t="str">
        <f t="shared" si="131"/>
        <v/>
      </c>
    </row>
    <row r="2053" spans="8:11" x14ac:dyDescent="0.3">
      <c r="H2053" s="1" t="str">
        <f t="shared" si="128"/>
        <v/>
      </c>
      <c r="I2053" s="13" t="str">
        <f t="shared" si="129"/>
        <v/>
      </c>
      <c r="J2053" s="13" t="str">
        <f t="shared" si="130"/>
        <v/>
      </c>
      <c r="K2053" s="13" t="str">
        <f t="shared" si="131"/>
        <v/>
      </c>
    </row>
    <row r="2054" spans="8:11" x14ac:dyDescent="0.3">
      <c r="H2054" s="1" t="str">
        <f t="shared" si="128"/>
        <v/>
      </c>
      <c r="I2054" s="13" t="str">
        <f t="shared" si="129"/>
        <v/>
      </c>
      <c r="J2054" s="13" t="str">
        <f t="shared" si="130"/>
        <v/>
      </c>
      <c r="K2054" s="13" t="str">
        <f t="shared" si="131"/>
        <v/>
      </c>
    </row>
    <row r="2055" spans="8:11" x14ac:dyDescent="0.3">
      <c r="H2055" s="1" t="str">
        <f t="shared" si="128"/>
        <v/>
      </c>
      <c r="I2055" s="13" t="str">
        <f t="shared" si="129"/>
        <v/>
      </c>
      <c r="J2055" s="13" t="str">
        <f t="shared" si="130"/>
        <v/>
      </c>
      <c r="K2055" s="13" t="str">
        <f t="shared" si="131"/>
        <v/>
      </c>
    </row>
    <row r="2056" spans="8:11" x14ac:dyDescent="0.3">
      <c r="H2056" s="1" t="str">
        <f t="shared" si="128"/>
        <v/>
      </c>
      <c r="I2056" s="13" t="str">
        <f t="shared" si="129"/>
        <v/>
      </c>
      <c r="J2056" s="13" t="str">
        <f t="shared" si="130"/>
        <v/>
      </c>
      <c r="K2056" s="13" t="str">
        <f t="shared" si="131"/>
        <v/>
      </c>
    </row>
    <row r="2057" spans="8:11" x14ac:dyDescent="0.3">
      <c r="H2057" s="1" t="str">
        <f t="shared" si="128"/>
        <v/>
      </c>
      <c r="I2057" s="13" t="str">
        <f t="shared" si="129"/>
        <v/>
      </c>
      <c r="J2057" s="13" t="str">
        <f t="shared" si="130"/>
        <v/>
      </c>
      <c r="K2057" s="13" t="str">
        <f t="shared" si="131"/>
        <v/>
      </c>
    </row>
    <row r="2058" spans="8:11" x14ac:dyDescent="0.3">
      <c r="H2058" s="1" t="str">
        <f t="shared" si="128"/>
        <v/>
      </c>
      <c r="I2058" s="13" t="str">
        <f t="shared" si="129"/>
        <v/>
      </c>
      <c r="J2058" s="13" t="str">
        <f t="shared" si="130"/>
        <v/>
      </c>
      <c r="K2058" s="13" t="str">
        <f t="shared" si="131"/>
        <v/>
      </c>
    </row>
    <row r="2059" spans="8:11" x14ac:dyDescent="0.3">
      <c r="H2059" s="1" t="str">
        <f t="shared" si="128"/>
        <v/>
      </c>
      <c r="I2059" s="13" t="str">
        <f t="shared" si="129"/>
        <v/>
      </c>
      <c r="J2059" s="13" t="str">
        <f t="shared" si="130"/>
        <v/>
      </c>
      <c r="K2059" s="13" t="str">
        <f t="shared" si="131"/>
        <v/>
      </c>
    </row>
    <row r="2060" spans="8:11" x14ac:dyDescent="0.3">
      <c r="H2060" s="1" t="str">
        <f t="shared" si="128"/>
        <v/>
      </c>
      <c r="I2060" s="13" t="str">
        <f t="shared" si="129"/>
        <v/>
      </c>
      <c r="J2060" s="13" t="str">
        <f t="shared" si="130"/>
        <v/>
      </c>
      <c r="K2060" s="13" t="str">
        <f t="shared" si="131"/>
        <v/>
      </c>
    </row>
    <row r="2061" spans="8:11" x14ac:dyDescent="0.3">
      <c r="H2061" s="1" t="str">
        <f t="shared" si="128"/>
        <v/>
      </c>
      <c r="I2061" s="13" t="str">
        <f t="shared" si="129"/>
        <v/>
      </c>
      <c r="J2061" s="13" t="str">
        <f t="shared" si="130"/>
        <v/>
      </c>
      <c r="K2061" s="13" t="str">
        <f t="shared" si="131"/>
        <v/>
      </c>
    </row>
    <row r="2062" spans="8:11" x14ac:dyDescent="0.3">
      <c r="H2062" s="1" t="str">
        <f t="shared" si="128"/>
        <v/>
      </c>
      <c r="I2062" s="13" t="str">
        <f t="shared" si="129"/>
        <v/>
      </c>
      <c r="J2062" s="13" t="str">
        <f t="shared" si="130"/>
        <v/>
      </c>
      <c r="K2062" s="13" t="str">
        <f t="shared" si="131"/>
        <v/>
      </c>
    </row>
    <row r="2063" spans="8:11" x14ac:dyDescent="0.3">
      <c r="H2063" s="1" t="str">
        <f t="shared" si="128"/>
        <v/>
      </c>
      <c r="I2063" s="13" t="str">
        <f t="shared" si="129"/>
        <v/>
      </c>
      <c r="J2063" s="13" t="str">
        <f t="shared" si="130"/>
        <v/>
      </c>
      <c r="K2063" s="13" t="str">
        <f t="shared" si="131"/>
        <v/>
      </c>
    </row>
    <row r="2064" spans="8:11" x14ac:dyDescent="0.3">
      <c r="H2064" s="1" t="str">
        <f t="shared" si="128"/>
        <v/>
      </c>
      <c r="I2064" s="13" t="str">
        <f t="shared" si="129"/>
        <v/>
      </c>
      <c r="J2064" s="13" t="str">
        <f t="shared" si="130"/>
        <v/>
      </c>
      <c r="K2064" s="13" t="str">
        <f t="shared" si="131"/>
        <v/>
      </c>
    </row>
    <row r="2065" spans="8:11" x14ac:dyDescent="0.3">
      <c r="H2065" s="1" t="str">
        <f t="shared" si="128"/>
        <v/>
      </c>
      <c r="I2065" s="13" t="str">
        <f t="shared" si="129"/>
        <v/>
      </c>
      <c r="J2065" s="13" t="str">
        <f t="shared" si="130"/>
        <v/>
      </c>
      <c r="K2065" s="13" t="str">
        <f t="shared" si="131"/>
        <v/>
      </c>
    </row>
    <row r="2066" spans="8:11" x14ac:dyDescent="0.3">
      <c r="H2066" s="1" t="str">
        <f t="shared" si="128"/>
        <v/>
      </c>
      <c r="I2066" s="13" t="str">
        <f t="shared" si="129"/>
        <v/>
      </c>
      <c r="J2066" s="13" t="str">
        <f t="shared" si="130"/>
        <v/>
      </c>
      <c r="K2066" s="13" t="str">
        <f t="shared" si="131"/>
        <v/>
      </c>
    </row>
    <row r="2067" spans="8:11" x14ac:dyDescent="0.3">
      <c r="H2067" s="1" t="str">
        <f t="shared" si="128"/>
        <v/>
      </c>
      <c r="I2067" s="13" t="str">
        <f t="shared" si="129"/>
        <v/>
      </c>
      <c r="J2067" s="13" t="str">
        <f t="shared" si="130"/>
        <v/>
      </c>
      <c r="K2067" s="13" t="str">
        <f t="shared" si="131"/>
        <v/>
      </c>
    </row>
    <row r="2068" spans="8:11" x14ac:dyDescent="0.3">
      <c r="H2068" s="1" t="str">
        <f t="shared" si="128"/>
        <v/>
      </c>
      <c r="I2068" s="13" t="str">
        <f t="shared" si="129"/>
        <v/>
      </c>
      <c r="J2068" s="13" t="str">
        <f t="shared" si="130"/>
        <v/>
      </c>
      <c r="K2068" s="13" t="str">
        <f t="shared" si="131"/>
        <v/>
      </c>
    </row>
    <row r="2069" spans="8:11" x14ac:dyDescent="0.3">
      <c r="H2069" s="1" t="str">
        <f t="shared" si="128"/>
        <v/>
      </c>
      <c r="I2069" s="13" t="str">
        <f t="shared" si="129"/>
        <v/>
      </c>
      <c r="J2069" s="13" t="str">
        <f t="shared" si="130"/>
        <v/>
      </c>
      <c r="K2069" s="13" t="str">
        <f t="shared" si="131"/>
        <v/>
      </c>
    </row>
    <row r="2070" spans="8:11" x14ac:dyDescent="0.3">
      <c r="H2070" s="1" t="str">
        <f t="shared" si="128"/>
        <v/>
      </c>
      <c r="I2070" s="13" t="str">
        <f t="shared" si="129"/>
        <v/>
      </c>
      <c r="J2070" s="13" t="str">
        <f t="shared" si="130"/>
        <v/>
      </c>
      <c r="K2070" s="13" t="str">
        <f t="shared" si="131"/>
        <v/>
      </c>
    </row>
    <row r="2071" spans="8:11" x14ac:dyDescent="0.3">
      <c r="H2071" s="1" t="str">
        <f t="shared" si="128"/>
        <v/>
      </c>
      <c r="I2071" s="13" t="str">
        <f t="shared" si="129"/>
        <v/>
      </c>
      <c r="J2071" s="13" t="str">
        <f t="shared" si="130"/>
        <v/>
      </c>
      <c r="K2071" s="13" t="str">
        <f t="shared" si="131"/>
        <v/>
      </c>
    </row>
    <row r="2072" spans="8:11" x14ac:dyDescent="0.3">
      <c r="H2072" s="1" t="str">
        <f t="shared" si="128"/>
        <v/>
      </c>
      <c r="I2072" s="13" t="str">
        <f t="shared" si="129"/>
        <v/>
      </c>
      <c r="J2072" s="13" t="str">
        <f t="shared" si="130"/>
        <v/>
      </c>
      <c r="K2072" s="13" t="str">
        <f t="shared" si="131"/>
        <v/>
      </c>
    </row>
    <row r="2073" spans="8:11" x14ac:dyDescent="0.3">
      <c r="H2073" s="1" t="str">
        <f t="shared" si="128"/>
        <v/>
      </c>
      <c r="I2073" s="13" t="str">
        <f t="shared" si="129"/>
        <v/>
      </c>
      <c r="J2073" s="13" t="str">
        <f t="shared" si="130"/>
        <v/>
      </c>
      <c r="K2073" s="13" t="str">
        <f t="shared" si="131"/>
        <v/>
      </c>
    </row>
    <row r="2074" spans="8:11" x14ac:dyDescent="0.3">
      <c r="H2074" s="1" t="str">
        <f t="shared" si="128"/>
        <v/>
      </c>
      <c r="I2074" s="13" t="str">
        <f t="shared" si="129"/>
        <v/>
      </c>
      <c r="J2074" s="13" t="str">
        <f t="shared" si="130"/>
        <v/>
      </c>
      <c r="K2074" s="13" t="str">
        <f t="shared" si="131"/>
        <v/>
      </c>
    </row>
    <row r="2075" spans="8:11" x14ac:dyDescent="0.3">
      <c r="H2075" s="1" t="str">
        <f t="shared" si="128"/>
        <v/>
      </c>
      <c r="I2075" s="13" t="str">
        <f t="shared" si="129"/>
        <v/>
      </c>
      <c r="J2075" s="13" t="str">
        <f t="shared" si="130"/>
        <v/>
      </c>
      <c r="K2075" s="13" t="str">
        <f t="shared" si="131"/>
        <v/>
      </c>
    </row>
    <row r="2076" spans="8:11" x14ac:dyDescent="0.3">
      <c r="H2076" s="1" t="str">
        <f t="shared" si="128"/>
        <v/>
      </c>
      <c r="I2076" s="13" t="str">
        <f t="shared" si="129"/>
        <v/>
      </c>
      <c r="J2076" s="13" t="str">
        <f t="shared" si="130"/>
        <v/>
      </c>
      <c r="K2076" s="13" t="str">
        <f t="shared" si="131"/>
        <v/>
      </c>
    </row>
    <row r="2077" spans="8:11" x14ac:dyDescent="0.3">
      <c r="H2077" s="1" t="str">
        <f t="shared" si="128"/>
        <v/>
      </c>
      <c r="I2077" s="13" t="str">
        <f t="shared" si="129"/>
        <v/>
      </c>
      <c r="J2077" s="13" t="str">
        <f t="shared" si="130"/>
        <v/>
      </c>
      <c r="K2077" s="13" t="str">
        <f t="shared" si="131"/>
        <v/>
      </c>
    </row>
    <row r="2078" spans="8:11" x14ac:dyDescent="0.3">
      <c r="H2078" s="1" t="str">
        <f t="shared" si="128"/>
        <v/>
      </c>
      <c r="I2078" s="13" t="str">
        <f t="shared" si="129"/>
        <v/>
      </c>
      <c r="J2078" s="13" t="str">
        <f t="shared" si="130"/>
        <v/>
      </c>
      <c r="K2078" s="13" t="str">
        <f t="shared" si="131"/>
        <v/>
      </c>
    </row>
    <row r="2079" spans="8:11" x14ac:dyDescent="0.3">
      <c r="H2079" s="1" t="str">
        <f t="shared" si="128"/>
        <v/>
      </c>
      <c r="I2079" s="13" t="str">
        <f t="shared" si="129"/>
        <v/>
      </c>
      <c r="J2079" s="13" t="str">
        <f t="shared" si="130"/>
        <v/>
      </c>
      <c r="K2079" s="13" t="str">
        <f t="shared" si="131"/>
        <v/>
      </c>
    </row>
    <row r="2080" spans="8:11" x14ac:dyDescent="0.3">
      <c r="H2080" s="1" t="str">
        <f t="shared" si="128"/>
        <v/>
      </c>
      <c r="I2080" s="13" t="str">
        <f t="shared" si="129"/>
        <v/>
      </c>
      <c r="J2080" s="13" t="str">
        <f t="shared" si="130"/>
        <v/>
      </c>
      <c r="K2080" s="13" t="str">
        <f t="shared" si="131"/>
        <v/>
      </c>
    </row>
    <row r="2081" spans="8:11" x14ac:dyDescent="0.3">
      <c r="H2081" s="1" t="str">
        <f t="shared" si="128"/>
        <v/>
      </c>
      <c r="I2081" s="13" t="str">
        <f t="shared" si="129"/>
        <v/>
      </c>
      <c r="J2081" s="13" t="str">
        <f t="shared" si="130"/>
        <v/>
      </c>
      <c r="K2081" s="13" t="str">
        <f t="shared" si="131"/>
        <v/>
      </c>
    </row>
    <row r="2082" spans="8:11" x14ac:dyDescent="0.3">
      <c r="H2082" s="1" t="str">
        <f t="shared" si="128"/>
        <v/>
      </c>
      <c r="I2082" s="13" t="str">
        <f t="shared" si="129"/>
        <v/>
      </c>
      <c r="J2082" s="13" t="str">
        <f t="shared" si="130"/>
        <v/>
      </c>
      <c r="K2082" s="13" t="str">
        <f t="shared" si="131"/>
        <v/>
      </c>
    </row>
    <row r="2083" spans="8:11" x14ac:dyDescent="0.3">
      <c r="H2083" s="1" t="str">
        <f t="shared" si="128"/>
        <v/>
      </c>
      <c r="I2083" s="13" t="str">
        <f t="shared" si="129"/>
        <v/>
      </c>
      <c r="J2083" s="13" t="str">
        <f t="shared" si="130"/>
        <v/>
      </c>
      <c r="K2083" s="13" t="str">
        <f t="shared" si="131"/>
        <v/>
      </c>
    </row>
    <row r="2084" spans="8:11" x14ac:dyDescent="0.3">
      <c r="H2084" s="1" t="str">
        <f t="shared" ref="H2084:H2147" si="132">IF(AND(LEN(I2084)&gt;0,LEN(J2084)&gt;0),J2084-I2084,"")</f>
        <v/>
      </c>
      <c r="I2084" s="13" t="str">
        <f t="shared" ref="I2084:I2147" si="133">IF(B2084="","",IF(ISNUMBER(B2084),B2084,DATE(VALUE(RIGHT(TRIM(B2084),4)),VALUE(MID(TRIM(B2084),4,2)),VALUE(LEFT(TRIM(B2084),2)))))</f>
        <v/>
      </c>
      <c r="J2084" s="13" t="str">
        <f t="shared" ref="J2084:J2147" si="134">IF(E2084="","",IF(ISNUMBER(E2084),E2084,DATE(VALUE(RIGHT(TRIM(E2084),4)),VALUE(MID(TRIM(E2084),4,2)),VALUE(LEFT(TRIM(E2084),2)))))</f>
        <v/>
      </c>
      <c r="K2084" s="13" t="str">
        <f t="shared" ref="K2084:K2147" si="135">IF(F2084="","",IF(ISNUMBER(F2084),F2084,DATE(VALUE(RIGHT(TRIM(F2084),4)),VALUE(MID(TRIM(F2084),4,2)),VALUE(LEFT(TRIM(F2084),2)))))</f>
        <v/>
      </c>
    </row>
    <row r="2085" spans="8:11" x14ac:dyDescent="0.3">
      <c r="H2085" s="1" t="str">
        <f t="shared" si="132"/>
        <v/>
      </c>
      <c r="I2085" s="13" t="str">
        <f t="shared" si="133"/>
        <v/>
      </c>
      <c r="J2085" s="13" t="str">
        <f t="shared" si="134"/>
        <v/>
      </c>
      <c r="K2085" s="13" t="str">
        <f t="shared" si="135"/>
        <v/>
      </c>
    </row>
    <row r="2086" spans="8:11" x14ac:dyDescent="0.3">
      <c r="H2086" s="1" t="str">
        <f t="shared" si="132"/>
        <v/>
      </c>
      <c r="I2086" s="13" t="str">
        <f t="shared" si="133"/>
        <v/>
      </c>
      <c r="J2086" s="13" t="str">
        <f t="shared" si="134"/>
        <v/>
      </c>
      <c r="K2086" s="13" t="str">
        <f t="shared" si="135"/>
        <v/>
      </c>
    </row>
    <row r="2087" spans="8:11" x14ac:dyDescent="0.3">
      <c r="H2087" s="1" t="str">
        <f t="shared" si="132"/>
        <v/>
      </c>
      <c r="I2087" s="13" t="str">
        <f t="shared" si="133"/>
        <v/>
      </c>
      <c r="J2087" s="13" t="str">
        <f t="shared" si="134"/>
        <v/>
      </c>
      <c r="K2087" s="13" t="str">
        <f t="shared" si="135"/>
        <v/>
      </c>
    </row>
    <row r="2088" spans="8:11" x14ac:dyDescent="0.3">
      <c r="H2088" s="1" t="str">
        <f t="shared" si="132"/>
        <v/>
      </c>
      <c r="I2088" s="13" t="str">
        <f t="shared" si="133"/>
        <v/>
      </c>
      <c r="J2088" s="13" t="str">
        <f t="shared" si="134"/>
        <v/>
      </c>
      <c r="K2088" s="13" t="str">
        <f t="shared" si="135"/>
        <v/>
      </c>
    </row>
    <row r="2089" spans="8:11" x14ac:dyDescent="0.3">
      <c r="H2089" s="1" t="str">
        <f t="shared" si="132"/>
        <v/>
      </c>
      <c r="I2089" s="13" t="str">
        <f t="shared" si="133"/>
        <v/>
      </c>
      <c r="J2089" s="13" t="str">
        <f t="shared" si="134"/>
        <v/>
      </c>
      <c r="K2089" s="13" t="str">
        <f t="shared" si="135"/>
        <v/>
      </c>
    </row>
    <row r="2090" spans="8:11" x14ac:dyDescent="0.3">
      <c r="H2090" s="1" t="str">
        <f t="shared" si="132"/>
        <v/>
      </c>
      <c r="I2090" s="13" t="str">
        <f t="shared" si="133"/>
        <v/>
      </c>
      <c r="J2090" s="13" t="str">
        <f t="shared" si="134"/>
        <v/>
      </c>
      <c r="K2090" s="13" t="str">
        <f t="shared" si="135"/>
        <v/>
      </c>
    </row>
    <row r="2091" spans="8:11" x14ac:dyDescent="0.3">
      <c r="H2091" s="1" t="str">
        <f t="shared" si="132"/>
        <v/>
      </c>
      <c r="I2091" s="13" t="str">
        <f t="shared" si="133"/>
        <v/>
      </c>
      <c r="J2091" s="13" t="str">
        <f t="shared" si="134"/>
        <v/>
      </c>
      <c r="K2091" s="13" t="str">
        <f t="shared" si="135"/>
        <v/>
      </c>
    </row>
    <row r="2092" spans="8:11" x14ac:dyDescent="0.3">
      <c r="H2092" s="1" t="str">
        <f t="shared" si="132"/>
        <v/>
      </c>
      <c r="I2092" s="13" t="str">
        <f t="shared" si="133"/>
        <v/>
      </c>
      <c r="J2092" s="13" t="str">
        <f t="shared" si="134"/>
        <v/>
      </c>
      <c r="K2092" s="13" t="str">
        <f t="shared" si="135"/>
        <v/>
      </c>
    </row>
    <row r="2093" spans="8:11" x14ac:dyDescent="0.3">
      <c r="H2093" s="1" t="str">
        <f t="shared" si="132"/>
        <v/>
      </c>
      <c r="I2093" s="13" t="str">
        <f t="shared" si="133"/>
        <v/>
      </c>
      <c r="J2093" s="13" t="str">
        <f t="shared" si="134"/>
        <v/>
      </c>
      <c r="K2093" s="13" t="str">
        <f t="shared" si="135"/>
        <v/>
      </c>
    </row>
    <row r="2094" spans="8:11" x14ac:dyDescent="0.3">
      <c r="H2094" s="1" t="str">
        <f t="shared" si="132"/>
        <v/>
      </c>
      <c r="I2094" s="13" t="str">
        <f t="shared" si="133"/>
        <v/>
      </c>
      <c r="J2094" s="13" t="str">
        <f t="shared" si="134"/>
        <v/>
      </c>
      <c r="K2094" s="13" t="str">
        <f t="shared" si="135"/>
        <v/>
      </c>
    </row>
    <row r="2095" spans="8:11" x14ac:dyDescent="0.3">
      <c r="H2095" s="1" t="str">
        <f t="shared" si="132"/>
        <v/>
      </c>
      <c r="I2095" s="13" t="str">
        <f t="shared" si="133"/>
        <v/>
      </c>
      <c r="J2095" s="13" t="str">
        <f t="shared" si="134"/>
        <v/>
      </c>
      <c r="K2095" s="13" t="str">
        <f t="shared" si="135"/>
        <v/>
      </c>
    </row>
    <row r="2096" spans="8:11" x14ac:dyDescent="0.3">
      <c r="H2096" s="1" t="str">
        <f t="shared" si="132"/>
        <v/>
      </c>
      <c r="I2096" s="13" t="str">
        <f t="shared" si="133"/>
        <v/>
      </c>
      <c r="J2096" s="13" t="str">
        <f t="shared" si="134"/>
        <v/>
      </c>
      <c r="K2096" s="13" t="str">
        <f t="shared" si="135"/>
        <v/>
      </c>
    </row>
    <row r="2097" spans="8:11" x14ac:dyDescent="0.3">
      <c r="H2097" s="1" t="str">
        <f t="shared" si="132"/>
        <v/>
      </c>
      <c r="I2097" s="13" t="str">
        <f t="shared" si="133"/>
        <v/>
      </c>
      <c r="J2097" s="13" t="str">
        <f t="shared" si="134"/>
        <v/>
      </c>
      <c r="K2097" s="13" t="str">
        <f t="shared" si="135"/>
        <v/>
      </c>
    </row>
    <row r="2098" spans="8:11" x14ac:dyDescent="0.3">
      <c r="H2098" s="1" t="str">
        <f t="shared" si="132"/>
        <v/>
      </c>
      <c r="I2098" s="13" t="str">
        <f t="shared" si="133"/>
        <v/>
      </c>
      <c r="J2098" s="13" t="str">
        <f t="shared" si="134"/>
        <v/>
      </c>
      <c r="K2098" s="13" t="str">
        <f t="shared" si="135"/>
        <v/>
      </c>
    </row>
    <row r="2099" spans="8:11" x14ac:dyDescent="0.3">
      <c r="H2099" s="1" t="str">
        <f t="shared" si="132"/>
        <v/>
      </c>
      <c r="I2099" s="13" t="str">
        <f t="shared" si="133"/>
        <v/>
      </c>
      <c r="J2099" s="13" t="str">
        <f t="shared" si="134"/>
        <v/>
      </c>
      <c r="K2099" s="13" t="str">
        <f t="shared" si="135"/>
        <v/>
      </c>
    </row>
    <row r="2100" spans="8:11" x14ac:dyDescent="0.3">
      <c r="H2100" s="1" t="str">
        <f t="shared" si="132"/>
        <v/>
      </c>
      <c r="I2100" s="13" t="str">
        <f t="shared" si="133"/>
        <v/>
      </c>
      <c r="J2100" s="13" t="str">
        <f t="shared" si="134"/>
        <v/>
      </c>
      <c r="K2100" s="13" t="str">
        <f t="shared" si="135"/>
        <v/>
      </c>
    </row>
    <row r="2101" spans="8:11" x14ac:dyDescent="0.3">
      <c r="H2101" s="1" t="str">
        <f t="shared" si="132"/>
        <v/>
      </c>
      <c r="I2101" s="13" t="str">
        <f t="shared" si="133"/>
        <v/>
      </c>
      <c r="J2101" s="13" t="str">
        <f t="shared" si="134"/>
        <v/>
      </c>
      <c r="K2101" s="13" t="str">
        <f t="shared" si="135"/>
        <v/>
      </c>
    </row>
    <row r="2102" spans="8:11" x14ac:dyDescent="0.3">
      <c r="H2102" s="1" t="str">
        <f t="shared" si="132"/>
        <v/>
      </c>
      <c r="I2102" s="13" t="str">
        <f t="shared" si="133"/>
        <v/>
      </c>
      <c r="J2102" s="13" t="str">
        <f t="shared" si="134"/>
        <v/>
      </c>
      <c r="K2102" s="13" t="str">
        <f t="shared" si="135"/>
        <v/>
      </c>
    </row>
    <row r="2103" spans="8:11" x14ac:dyDescent="0.3">
      <c r="H2103" s="1" t="str">
        <f t="shared" si="132"/>
        <v/>
      </c>
      <c r="I2103" s="13" t="str">
        <f t="shared" si="133"/>
        <v/>
      </c>
      <c r="J2103" s="13" t="str">
        <f t="shared" si="134"/>
        <v/>
      </c>
      <c r="K2103" s="13" t="str">
        <f t="shared" si="135"/>
        <v/>
      </c>
    </row>
    <row r="2104" spans="8:11" x14ac:dyDescent="0.3">
      <c r="H2104" s="1" t="str">
        <f t="shared" si="132"/>
        <v/>
      </c>
      <c r="I2104" s="13" t="str">
        <f t="shared" si="133"/>
        <v/>
      </c>
      <c r="J2104" s="13" t="str">
        <f t="shared" si="134"/>
        <v/>
      </c>
      <c r="K2104" s="13" t="str">
        <f t="shared" si="135"/>
        <v/>
      </c>
    </row>
    <row r="2105" spans="8:11" x14ac:dyDescent="0.3">
      <c r="H2105" s="1" t="str">
        <f t="shared" si="132"/>
        <v/>
      </c>
      <c r="I2105" s="13" t="str">
        <f t="shared" si="133"/>
        <v/>
      </c>
      <c r="J2105" s="13" t="str">
        <f t="shared" si="134"/>
        <v/>
      </c>
      <c r="K2105" s="13" t="str">
        <f t="shared" si="135"/>
        <v/>
      </c>
    </row>
    <row r="2106" spans="8:11" x14ac:dyDescent="0.3">
      <c r="H2106" s="1" t="str">
        <f t="shared" si="132"/>
        <v/>
      </c>
      <c r="I2106" s="13" t="str">
        <f t="shared" si="133"/>
        <v/>
      </c>
      <c r="J2106" s="13" t="str">
        <f t="shared" si="134"/>
        <v/>
      </c>
      <c r="K2106" s="13" t="str">
        <f t="shared" si="135"/>
        <v/>
      </c>
    </row>
    <row r="2107" spans="8:11" x14ac:dyDescent="0.3">
      <c r="H2107" s="1" t="str">
        <f t="shared" si="132"/>
        <v/>
      </c>
      <c r="I2107" s="13" t="str">
        <f t="shared" si="133"/>
        <v/>
      </c>
      <c r="J2107" s="13" t="str">
        <f t="shared" si="134"/>
        <v/>
      </c>
      <c r="K2107" s="13" t="str">
        <f t="shared" si="135"/>
        <v/>
      </c>
    </row>
    <row r="2108" spans="8:11" x14ac:dyDescent="0.3">
      <c r="H2108" s="1" t="str">
        <f t="shared" si="132"/>
        <v/>
      </c>
      <c r="I2108" s="13" t="str">
        <f t="shared" si="133"/>
        <v/>
      </c>
      <c r="J2108" s="13" t="str">
        <f t="shared" si="134"/>
        <v/>
      </c>
      <c r="K2108" s="13" t="str">
        <f t="shared" si="135"/>
        <v/>
      </c>
    </row>
    <row r="2109" spans="8:11" x14ac:dyDescent="0.3">
      <c r="H2109" s="1" t="str">
        <f t="shared" si="132"/>
        <v/>
      </c>
      <c r="I2109" s="13" t="str">
        <f t="shared" si="133"/>
        <v/>
      </c>
      <c r="J2109" s="13" t="str">
        <f t="shared" si="134"/>
        <v/>
      </c>
      <c r="K2109" s="13" t="str">
        <f t="shared" si="135"/>
        <v/>
      </c>
    </row>
    <row r="2110" spans="8:11" x14ac:dyDescent="0.3">
      <c r="H2110" s="1" t="str">
        <f t="shared" si="132"/>
        <v/>
      </c>
      <c r="I2110" s="13" t="str">
        <f t="shared" si="133"/>
        <v/>
      </c>
      <c r="J2110" s="13" t="str">
        <f t="shared" si="134"/>
        <v/>
      </c>
      <c r="K2110" s="13" t="str">
        <f t="shared" si="135"/>
        <v/>
      </c>
    </row>
    <row r="2111" spans="8:11" x14ac:dyDescent="0.3">
      <c r="H2111" s="1" t="str">
        <f t="shared" si="132"/>
        <v/>
      </c>
      <c r="I2111" s="13" t="str">
        <f t="shared" si="133"/>
        <v/>
      </c>
      <c r="J2111" s="13" t="str">
        <f t="shared" si="134"/>
        <v/>
      </c>
      <c r="K2111" s="13" t="str">
        <f t="shared" si="135"/>
        <v/>
      </c>
    </row>
    <row r="2112" spans="8:11" x14ac:dyDescent="0.3">
      <c r="H2112" s="1" t="str">
        <f t="shared" si="132"/>
        <v/>
      </c>
      <c r="I2112" s="13" t="str">
        <f t="shared" si="133"/>
        <v/>
      </c>
      <c r="J2112" s="13" t="str">
        <f t="shared" si="134"/>
        <v/>
      </c>
      <c r="K2112" s="13" t="str">
        <f t="shared" si="135"/>
        <v/>
      </c>
    </row>
    <row r="2113" spans="8:11" x14ac:dyDescent="0.3">
      <c r="H2113" s="1" t="str">
        <f t="shared" si="132"/>
        <v/>
      </c>
      <c r="I2113" s="13" t="str">
        <f t="shared" si="133"/>
        <v/>
      </c>
      <c r="J2113" s="13" t="str">
        <f t="shared" si="134"/>
        <v/>
      </c>
      <c r="K2113" s="13" t="str">
        <f t="shared" si="135"/>
        <v/>
      </c>
    </row>
    <row r="2114" spans="8:11" x14ac:dyDescent="0.3">
      <c r="H2114" s="1" t="str">
        <f t="shared" si="132"/>
        <v/>
      </c>
      <c r="I2114" s="13" t="str">
        <f t="shared" si="133"/>
        <v/>
      </c>
      <c r="J2114" s="13" t="str">
        <f t="shared" si="134"/>
        <v/>
      </c>
      <c r="K2114" s="13" t="str">
        <f t="shared" si="135"/>
        <v/>
      </c>
    </row>
    <row r="2115" spans="8:11" x14ac:dyDescent="0.3">
      <c r="H2115" s="1" t="str">
        <f t="shared" si="132"/>
        <v/>
      </c>
      <c r="I2115" s="13" t="str">
        <f t="shared" si="133"/>
        <v/>
      </c>
      <c r="J2115" s="13" t="str">
        <f t="shared" si="134"/>
        <v/>
      </c>
      <c r="K2115" s="13" t="str">
        <f t="shared" si="135"/>
        <v/>
      </c>
    </row>
    <row r="2116" spans="8:11" x14ac:dyDescent="0.3">
      <c r="H2116" s="1" t="str">
        <f t="shared" si="132"/>
        <v/>
      </c>
      <c r="I2116" s="13" t="str">
        <f t="shared" si="133"/>
        <v/>
      </c>
      <c r="J2116" s="13" t="str">
        <f t="shared" si="134"/>
        <v/>
      </c>
      <c r="K2116" s="13" t="str">
        <f t="shared" si="135"/>
        <v/>
      </c>
    </row>
    <row r="2117" spans="8:11" x14ac:dyDescent="0.3">
      <c r="H2117" s="1" t="str">
        <f t="shared" si="132"/>
        <v/>
      </c>
      <c r="I2117" s="13" t="str">
        <f t="shared" si="133"/>
        <v/>
      </c>
      <c r="J2117" s="13" t="str">
        <f t="shared" si="134"/>
        <v/>
      </c>
      <c r="K2117" s="13" t="str">
        <f t="shared" si="135"/>
        <v/>
      </c>
    </row>
    <row r="2118" spans="8:11" x14ac:dyDescent="0.3">
      <c r="H2118" s="1" t="str">
        <f t="shared" si="132"/>
        <v/>
      </c>
      <c r="I2118" s="13" t="str">
        <f t="shared" si="133"/>
        <v/>
      </c>
      <c r="J2118" s="13" t="str">
        <f t="shared" si="134"/>
        <v/>
      </c>
      <c r="K2118" s="13" t="str">
        <f t="shared" si="135"/>
        <v/>
      </c>
    </row>
    <row r="2119" spans="8:11" x14ac:dyDescent="0.3">
      <c r="H2119" s="1" t="str">
        <f t="shared" si="132"/>
        <v/>
      </c>
      <c r="I2119" s="13" t="str">
        <f t="shared" si="133"/>
        <v/>
      </c>
      <c r="J2119" s="13" t="str">
        <f t="shared" si="134"/>
        <v/>
      </c>
      <c r="K2119" s="13" t="str">
        <f t="shared" si="135"/>
        <v/>
      </c>
    </row>
    <row r="2120" spans="8:11" x14ac:dyDescent="0.3">
      <c r="H2120" s="1" t="str">
        <f t="shared" si="132"/>
        <v/>
      </c>
      <c r="I2120" s="13" t="str">
        <f t="shared" si="133"/>
        <v/>
      </c>
      <c r="J2120" s="13" t="str">
        <f t="shared" si="134"/>
        <v/>
      </c>
      <c r="K2120" s="13" t="str">
        <f t="shared" si="135"/>
        <v/>
      </c>
    </row>
    <row r="2121" spans="8:11" x14ac:dyDescent="0.3">
      <c r="H2121" s="1" t="str">
        <f t="shared" si="132"/>
        <v/>
      </c>
      <c r="I2121" s="13" t="str">
        <f t="shared" si="133"/>
        <v/>
      </c>
      <c r="J2121" s="13" t="str">
        <f t="shared" si="134"/>
        <v/>
      </c>
      <c r="K2121" s="13" t="str">
        <f t="shared" si="135"/>
        <v/>
      </c>
    </row>
    <row r="2122" spans="8:11" x14ac:dyDescent="0.3">
      <c r="H2122" s="1" t="str">
        <f t="shared" si="132"/>
        <v/>
      </c>
      <c r="I2122" s="13" t="str">
        <f t="shared" si="133"/>
        <v/>
      </c>
      <c r="J2122" s="13" t="str">
        <f t="shared" si="134"/>
        <v/>
      </c>
      <c r="K2122" s="13" t="str">
        <f t="shared" si="135"/>
        <v/>
      </c>
    </row>
    <row r="2123" spans="8:11" x14ac:dyDescent="0.3">
      <c r="H2123" s="1" t="str">
        <f t="shared" si="132"/>
        <v/>
      </c>
      <c r="I2123" s="13" t="str">
        <f t="shared" si="133"/>
        <v/>
      </c>
      <c r="J2123" s="13" t="str">
        <f t="shared" si="134"/>
        <v/>
      </c>
      <c r="K2123" s="13" t="str">
        <f t="shared" si="135"/>
        <v/>
      </c>
    </row>
    <row r="2124" spans="8:11" x14ac:dyDescent="0.3">
      <c r="H2124" s="1" t="str">
        <f t="shared" si="132"/>
        <v/>
      </c>
      <c r="I2124" s="13" t="str">
        <f t="shared" si="133"/>
        <v/>
      </c>
      <c r="J2124" s="13" t="str">
        <f t="shared" si="134"/>
        <v/>
      </c>
      <c r="K2124" s="13" t="str">
        <f t="shared" si="135"/>
        <v/>
      </c>
    </row>
    <row r="2125" spans="8:11" x14ac:dyDescent="0.3">
      <c r="H2125" s="1" t="str">
        <f t="shared" si="132"/>
        <v/>
      </c>
      <c r="I2125" s="13" t="str">
        <f t="shared" si="133"/>
        <v/>
      </c>
      <c r="J2125" s="13" t="str">
        <f t="shared" si="134"/>
        <v/>
      </c>
      <c r="K2125" s="13" t="str">
        <f t="shared" si="135"/>
        <v/>
      </c>
    </row>
    <row r="2126" spans="8:11" x14ac:dyDescent="0.3">
      <c r="H2126" s="1" t="str">
        <f t="shared" si="132"/>
        <v/>
      </c>
      <c r="I2126" s="13" t="str">
        <f t="shared" si="133"/>
        <v/>
      </c>
      <c r="J2126" s="13" t="str">
        <f t="shared" si="134"/>
        <v/>
      </c>
      <c r="K2126" s="13" t="str">
        <f t="shared" si="135"/>
        <v/>
      </c>
    </row>
    <row r="2127" spans="8:11" x14ac:dyDescent="0.3">
      <c r="H2127" s="1" t="str">
        <f t="shared" si="132"/>
        <v/>
      </c>
      <c r="I2127" s="13" t="str">
        <f t="shared" si="133"/>
        <v/>
      </c>
      <c r="J2127" s="13" t="str">
        <f t="shared" si="134"/>
        <v/>
      </c>
      <c r="K2127" s="13" t="str">
        <f t="shared" si="135"/>
        <v/>
      </c>
    </row>
    <row r="2128" spans="8:11" x14ac:dyDescent="0.3">
      <c r="H2128" s="1" t="str">
        <f t="shared" si="132"/>
        <v/>
      </c>
      <c r="I2128" s="13" t="str">
        <f t="shared" si="133"/>
        <v/>
      </c>
      <c r="J2128" s="13" t="str">
        <f t="shared" si="134"/>
        <v/>
      </c>
      <c r="K2128" s="13" t="str">
        <f t="shared" si="135"/>
        <v/>
      </c>
    </row>
    <row r="2129" spans="8:11" x14ac:dyDescent="0.3">
      <c r="H2129" s="1" t="str">
        <f t="shared" si="132"/>
        <v/>
      </c>
      <c r="I2129" s="13" t="str">
        <f t="shared" si="133"/>
        <v/>
      </c>
      <c r="J2129" s="13" t="str">
        <f t="shared" si="134"/>
        <v/>
      </c>
      <c r="K2129" s="13" t="str">
        <f t="shared" si="135"/>
        <v/>
      </c>
    </row>
    <row r="2130" spans="8:11" x14ac:dyDescent="0.3">
      <c r="H2130" s="1" t="str">
        <f t="shared" si="132"/>
        <v/>
      </c>
      <c r="I2130" s="13" t="str">
        <f t="shared" si="133"/>
        <v/>
      </c>
      <c r="J2130" s="13" t="str">
        <f t="shared" si="134"/>
        <v/>
      </c>
      <c r="K2130" s="13" t="str">
        <f t="shared" si="135"/>
        <v/>
      </c>
    </row>
    <row r="2131" spans="8:11" x14ac:dyDescent="0.3">
      <c r="H2131" s="1" t="str">
        <f t="shared" si="132"/>
        <v/>
      </c>
      <c r="I2131" s="13" t="str">
        <f t="shared" si="133"/>
        <v/>
      </c>
      <c r="J2131" s="13" t="str">
        <f t="shared" si="134"/>
        <v/>
      </c>
      <c r="K2131" s="13" t="str">
        <f t="shared" si="135"/>
        <v/>
      </c>
    </row>
    <row r="2132" spans="8:11" x14ac:dyDescent="0.3">
      <c r="H2132" s="1" t="str">
        <f t="shared" si="132"/>
        <v/>
      </c>
      <c r="I2132" s="13" t="str">
        <f t="shared" si="133"/>
        <v/>
      </c>
      <c r="J2132" s="13" t="str">
        <f t="shared" si="134"/>
        <v/>
      </c>
      <c r="K2132" s="13" t="str">
        <f t="shared" si="135"/>
        <v/>
      </c>
    </row>
    <row r="2133" spans="8:11" x14ac:dyDescent="0.3">
      <c r="H2133" s="1" t="str">
        <f t="shared" si="132"/>
        <v/>
      </c>
      <c r="I2133" s="13" t="str">
        <f t="shared" si="133"/>
        <v/>
      </c>
      <c r="J2133" s="13" t="str">
        <f t="shared" si="134"/>
        <v/>
      </c>
      <c r="K2133" s="13" t="str">
        <f t="shared" si="135"/>
        <v/>
      </c>
    </row>
    <row r="2134" spans="8:11" x14ac:dyDescent="0.3">
      <c r="H2134" s="1" t="str">
        <f t="shared" si="132"/>
        <v/>
      </c>
      <c r="I2134" s="13" t="str">
        <f t="shared" si="133"/>
        <v/>
      </c>
      <c r="J2134" s="13" t="str">
        <f t="shared" si="134"/>
        <v/>
      </c>
      <c r="K2134" s="13" t="str">
        <f t="shared" si="135"/>
        <v/>
      </c>
    </row>
    <row r="2135" spans="8:11" x14ac:dyDescent="0.3">
      <c r="H2135" s="1" t="str">
        <f t="shared" si="132"/>
        <v/>
      </c>
      <c r="I2135" s="13" t="str">
        <f t="shared" si="133"/>
        <v/>
      </c>
      <c r="J2135" s="13" t="str">
        <f t="shared" si="134"/>
        <v/>
      </c>
      <c r="K2135" s="13" t="str">
        <f t="shared" si="135"/>
        <v/>
      </c>
    </row>
    <row r="2136" spans="8:11" x14ac:dyDescent="0.3">
      <c r="H2136" s="1" t="str">
        <f t="shared" si="132"/>
        <v/>
      </c>
      <c r="I2136" s="13" t="str">
        <f t="shared" si="133"/>
        <v/>
      </c>
      <c r="J2136" s="13" t="str">
        <f t="shared" si="134"/>
        <v/>
      </c>
      <c r="K2136" s="13" t="str">
        <f t="shared" si="135"/>
        <v/>
      </c>
    </row>
    <row r="2137" spans="8:11" x14ac:dyDescent="0.3">
      <c r="H2137" s="1" t="str">
        <f t="shared" si="132"/>
        <v/>
      </c>
      <c r="I2137" s="13" t="str">
        <f t="shared" si="133"/>
        <v/>
      </c>
      <c r="J2137" s="13" t="str">
        <f t="shared" si="134"/>
        <v/>
      </c>
      <c r="K2137" s="13" t="str">
        <f t="shared" si="135"/>
        <v/>
      </c>
    </row>
    <row r="2138" spans="8:11" x14ac:dyDescent="0.3">
      <c r="H2138" s="1" t="str">
        <f t="shared" si="132"/>
        <v/>
      </c>
      <c r="I2138" s="13" t="str">
        <f t="shared" si="133"/>
        <v/>
      </c>
      <c r="J2138" s="13" t="str">
        <f t="shared" si="134"/>
        <v/>
      </c>
      <c r="K2138" s="13" t="str">
        <f t="shared" si="135"/>
        <v/>
      </c>
    </row>
    <row r="2139" spans="8:11" x14ac:dyDescent="0.3">
      <c r="H2139" s="1" t="str">
        <f t="shared" si="132"/>
        <v/>
      </c>
      <c r="I2139" s="13" t="str">
        <f t="shared" si="133"/>
        <v/>
      </c>
      <c r="J2139" s="13" t="str">
        <f t="shared" si="134"/>
        <v/>
      </c>
      <c r="K2139" s="13" t="str">
        <f t="shared" si="135"/>
        <v/>
      </c>
    </row>
    <row r="2140" spans="8:11" x14ac:dyDescent="0.3">
      <c r="H2140" s="1" t="str">
        <f t="shared" si="132"/>
        <v/>
      </c>
      <c r="I2140" s="13" t="str">
        <f t="shared" si="133"/>
        <v/>
      </c>
      <c r="J2140" s="13" t="str">
        <f t="shared" si="134"/>
        <v/>
      </c>
      <c r="K2140" s="13" t="str">
        <f t="shared" si="135"/>
        <v/>
      </c>
    </row>
    <row r="2141" spans="8:11" x14ac:dyDescent="0.3">
      <c r="H2141" s="1" t="str">
        <f t="shared" si="132"/>
        <v/>
      </c>
      <c r="I2141" s="13" t="str">
        <f t="shared" si="133"/>
        <v/>
      </c>
      <c r="J2141" s="13" t="str">
        <f t="shared" si="134"/>
        <v/>
      </c>
      <c r="K2141" s="13" t="str">
        <f t="shared" si="135"/>
        <v/>
      </c>
    </row>
    <row r="2142" spans="8:11" x14ac:dyDescent="0.3">
      <c r="H2142" s="1" t="str">
        <f t="shared" si="132"/>
        <v/>
      </c>
      <c r="I2142" s="13" t="str">
        <f t="shared" si="133"/>
        <v/>
      </c>
      <c r="J2142" s="13" t="str">
        <f t="shared" si="134"/>
        <v/>
      </c>
      <c r="K2142" s="13" t="str">
        <f t="shared" si="135"/>
        <v/>
      </c>
    </row>
    <row r="2143" spans="8:11" x14ac:dyDescent="0.3">
      <c r="H2143" s="1" t="str">
        <f t="shared" si="132"/>
        <v/>
      </c>
      <c r="I2143" s="13" t="str">
        <f t="shared" si="133"/>
        <v/>
      </c>
      <c r="J2143" s="13" t="str">
        <f t="shared" si="134"/>
        <v/>
      </c>
      <c r="K2143" s="13" t="str">
        <f t="shared" si="135"/>
        <v/>
      </c>
    </row>
    <row r="2144" spans="8:11" x14ac:dyDescent="0.3">
      <c r="H2144" s="1" t="str">
        <f t="shared" si="132"/>
        <v/>
      </c>
      <c r="I2144" s="13" t="str">
        <f t="shared" si="133"/>
        <v/>
      </c>
      <c r="J2144" s="13" t="str">
        <f t="shared" si="134"/>
        <v/>
      </c>
      <c r="K2144" s="13" t="str">
        <f t="shared" si="135"/>
        <v/>
      </c>
    </row>
    <row r="2145" spans="8:11" x14ac:dyDescent="0.3">
      <c r="H2145" s="1" t="str">
        <f t="shared" si="132"/>
        <v/>
      </c>
      <c r="I2145" s="13" t="str">
        <f t="shared" si="133"/>
        <v/>
      </c>
      <c r="J2145" s="13" t="str">
        <f t="shared" si="134"/>
        <v/>
      </c>
      <c r="K2145" s="13" t="str">
        <f t="shared" si="135"/>
        <v/>
      </c>
    </row>
    <row r="2146" spans="8:11" x14ac:dyDescent="0.3">
      <c r="H2146" s="1" t="str">
        <f t="shared" si="132"/>
        <v/>
      </c>
      <c r="I2146" s="13" t="str">
        <f t="shared" si="133"/>
        <v/>
      </c>
      <c r="J2146" s="13" t="str">
        <f t="shared" si="134"/>
        <v/>
      </c>
      <c r="K2146" s="13" t="str">
        <f t="shared" si="135"/>
        <v/>
      </c>
    </row>
    <row r="2147" spans="8:11" x14ac:dyDescent="0.3">
      <c r="H2147" s="1" t="str">
        <f t="shared" si="132"/>
        <v/>
      </c>
      <c r="I2147" s="13" t="str">
        <f t="shared" si="133"/>
        <v/>
      </c>
      <c r="J2147" s="13" t="str">
        <f t="shared" si="134"/>
        <v/>
      </c>
      <c r="K2147" s="13" t="str">
        <f t="shared" si="135"/>
        <v/>
      </c>
    </row>
    <row r="2148" spans="8:11" x14ac:dyDescent="0.3">
      <c r="H2148" s="1" t="str">
        <f t="shared" ref="H2148:H2211" si="136">IF(AND(LEN(I2148)&gt;0,LEN(J2148)&gt;0),J2148-I2148,"")</f>
        <v/>
      </c>
      <c r="I2148" s="13" t="str">
        <f t="shared" ref="I2148:I2211" si="137">IF(B2148="","",IF(ISNUMBER(B2148),B2148,DATE(VALUE(RIGHT(TRIM(B2148),4)),VALUE(MID(TRIM(B2148),4,2)),VALUE(LEFT(TRIM(B2148),2)))))</f>
        <v/>
      </c>
      <c r="J2148" s="13" t="str">
        <f t="shared" ref="J2148:J2211" si="138">IF(E2148="","",IF(ISNUMBER(E2148),E2148,DATE(VALUE(RIGHT(TRIM(E2148),4)),VALUE(MID(TRIM(E2148),4,2)),VALUE(LEFT(TRIM(E2148),2)))))</f>
        <v/>
      </c>
      <c r="K2148" s="13" t="str">
        <f t="shared" ref="K2148:K2211" si="139">IF(F2148="","",IF(ISNUMBER(F2148),F2148,DATE(VALUE(RIGHT(TRIM(F2148),4)),VALUE(MID(TRIM(F2148),4,2)),VALUE(LEFT(TRIM(F2148),2)))))</f>
        <v/>
      </c>
    </row>
    <row r="2149" spans="8:11" x14ac:dyDescent="0.3">
      <c r="H2149" s="1" t="str">
        <f t="shared" si="136"/>
        <v/>
      </c>
      <c r="I2149" s="13" t="str">
        <f t="shared" si="137"/>
        <v/>
      </c>
      <c r="J2149" s="13" t="str">
        <f t="shared" si="138"/>
        <v/>
      </c>
      <c r="K2149" s="13" t="str">
        <f t="shared" si="139"/>
        <v/>
      </c>
    </row>
    <row r="2150" spans="8:11" x14ac:dyDescent="0.3">
      <c r="H2150" s="1" t="str">
        <f t="shared" si="136"/>
        <v/>
      </c>
      <c r="I2150" s="13" t="str">
        <f t="shared" si="137"/>
        <v/>
      </c>
      <c r="J2150" s="13" t="str">
        <f t="shared" si="138"/>
        <v/>
      </c>
      <c r="K2150" s="13" t="str">
        <f t="shared" si="139"/>
        <v/>
      </c>
    </row>
    <row r="2151" spans="8:11" x14ac:dyDescent="0.3">
      <c r="H2151" s="1" t="str">
        <f t="shared" si="136"/>
        <v/>
      </c>
      <c r="I2151" s="13" t="str">
        <f t="shared" si="137"/>
        <v/>
      </c>
      <c r="J2151" s="13" t="str">
        <f t="shared" si="138"/>
        <v/>
      </c>
      <c r="K2151" s="13" t="str">
        <f t="shared" si="139"/>
        <v/>
      </c>
    </row>
    <row r="2152" spans="8:11" x14ac:dyDescent="0.3">
      <c r="H2152" s="1" t="str">
        <f t="shared" si="136"/>
        <v/>
      </c>
      <c r="I2152" s="13" t="str">
        <f t="shared" si="137"/>
        <v/>
      </c>
      <c r="J2152" s="13" t="str">
        <f t="shared" si="138"/>
        <v/>
      </c>
      <c r="K2152" s="13" t="str">
        <f t="shared" si="139"/>
        <v/>
      </c>
    </row>
    <row r="2153" spans="8:11" x14ac:dyDescent="0.3">
      <c r="H2153" s="1" t="str">
        <f t="shared" si="136"/>
        <v/>
      </c>
      <c r="I2153" s="13" t="str">
        <f t="shared" si="137"/>
        <v/>
      </c>
      <c r="J2153" s="13" t="str">
        <f t="shared" si="138"/>
        <v/>
      </c>
      <c r="K2153" s="13" t="str">
        <f t="shared" si="139"/>
        <v/>
      </c>
    </row>
    <row r="2154" spans="8:11" x14ac:dyDescent="0.3">
      <c r="H2154" s="1" t="str">
        <f t="shared" si="136"/>
        <v/>
      </c>
      <c r="I2154" s="13" t="str">
        <f t="shared" si="137"/>
        <v/>
      </c>
      <c r="J2154" s="13" t="str">
        <f t="shared" si="138"/>
        <v/>
      </c>
      <c r="K2154" s="13" t="str">
        <f t="shared" si="139"/>
        <v/>
      </c>
    </row>
    <row r="2155" spans="8:11" x14ac:dyDescent="0.3">
      <c r="H2155" s="1" t="str">
        <f t="shared" si="136"/>
        <v/>
      </c>
      <c r="I2155" s="13" t="str">
        <f t="shared" si="137"/>
        <v/>
      </c>
      <c r="J2155" s="13" t="str">
        <f t="shared" si="138"/>
        <v/>
      </c>
      <c r="K2155" s="13" t="str">
        <f t="shared" si="139"/>
        <v/>
      </c>
    </row>
    <row r="2156" spans="8:11" x14ac:dyDescent="0.3">
      <c r="H2156" s="1" t="str">
        <f t="shared" si="136"/>
        <v/>
      </c>
      <c r="I2156" s="13" t="str">
        <f t="shared" si="137"/>
        <v/>
      </c>
      <c r="J2156" s="13" t="str">
        <f t="shared" si="138"/>
        <v/>
      </c>
      <c r="K2156" s="13" t="str">
        <f t="shared" si="139"/>
        <v/>
      </c>
    </row>
    <row r="2157" spans="8:11" x14ac:dyDescent="0.3">
      <c r="H2157" s="1" t="str">
        <f t="shared" si="136"/>
        <v/>
      </c>
      <c r="I2157" s="13" t="str">
        <f t="shared" si="137"/>
        <v/>
      </c>
      <c r="J2157" s="13" t="str">
        <f t="shared" si="138"/>
        <v/>
      </c>
      <c r="K2157" s="13" t="str">
        <f t="shared" si="139"/>
        <v/>
      </c>
    </row>
    <row r="2158" spans="8:11" x14ac:dyDescent="0.3">
      <c r="H2158" s="1" t="str">
        <f t="shared" si="136"/>
        <v/>
      </c>
      <c r="I2158" s="13" t="str">
        <f t="shared" si="137"/>
        <v/>
      </c>
      <c r="J2158" s="13" t="str">
        <f t="shared" si="138"/>
        <v/>
      </c>
      <c r="K2158" s="13" t="str">
        <f t="shared" si="139"/>
        <v/>
      </c>
    </row>
    <row r="2159" spans="8:11" x14ac:dyDescent="0.3">
      <c r="H2159" s="1" t="str">
        <f t="shared" si="136"/>
        <v/>
      </c>
      <c r="I2159" s="13" t="str">
        <f t="shared" si="137"/>
        <v/>
      </c>
      <c r="J2159" s="13" t="str">
        <f t="shared" si="138"/>
        <v/>
      </c>
      <c r="K2159" s="13" t="str">
        <f t="shared" si="139"/>
        <v/>
      </c>
    </row>
    <row r="2160" spans="8:11" x14ac:dyDescent="0.3">
      <c r="H2160" s="1" t="str">
        <f t="shared" si="136"/>
        <v/>
      </c>
      <c r="I2160" s="13" t="str">
        <f t="shared" si="137"/>
        <v/>
      </c>
      <c r="J2160" s="13" t="str">
        <f t="shared" si="138"/>
        <v/>
      </c>
      <c r="K2160" s="13" t="str">
        <f t="shared" si="139"/>
        <v/>
      </c>
    </row>
    <row r="2161" spans="8:11" x14ac:dyDescent="0.3">
      <c r="H2161" s="1" t="str">
        <f t="shared" si="136"/>
        <v/>
      </c>
      <c r="I2161" s="13" t="str">
        <f t="shared" si="137"/>
        <v/>
      </c>
      <c r="J2161" s="13" t="str">
        <f t="shared" si="138"/>
        <v/>
      </c>
      <c r="K2161" s="13" t="str">
        <f t="shared" si="139"/>
        <v/>
      </c>
    </row>
    <row r="2162" spans="8:11" x14ac:dyDescent="0.3">
      <c r="H2162" s="1" t="str">
        <f t="shared" si="136"/>
        <v/>
      </c>
      <c r="I2162" s="13" t="str">
        <f t="shared" si="137"/>
        <v/>
      </c>
      <c r="J2162" s="13" t="str">
        <f t="shared" si="138"/>
        <v/>
      </c>
      <c r="K2162" s="13" t="str">
        <f t="shared" si="139"/>
        <v/>
      </c>
    </row>
    <row r="2163" spans="8:11" x14ac:dyDescent="0.3">
      <c r="H2163" s="1" t="str">
        <f t="shared" si="136"/>
        <v/>
      </c>
      <c r="I2163" s="13" t="str">
        <f t="shared" si="137"/>
        <v/>
      </c>
      <c r="J2163" s="13" t="str">
        <f t="shared" si="138"/>
        <v/>
      </c>
      <c r="K2163" s="13" t="str">
        <f t="shared" si="139"/>
        <v/>
      </c>
    </row>
    <row r="2164" spans="8:11" x14ac:dyDescent="0.3">
      <c r="H2164" s="1" t="str">
        <f t="shared" si="136"/>
        <v/>
      </c>
      <c r="I2164" s="13" t="str">
        <f t="shared" si="137"/>
        <v/>
      </c>
      <c r="J2164" s="13" t="str">
        <f t="shared" si="138"/>
        <v/>
      </c>
      <c r="K2164" s="13" t="str">
        <f t="shared" si="139"/>
        <v/>
      </c>
    </row>
    <row r="2165" spans="8:11" x14ac:dyDescent="0.3">
      <c r="H2165" s="1" t="str">
        <f t="shared" si="136"/>
        <v/>
      </c>
      <c r="I2165" s="13" t="str">
        <f t="shared" si="137"/>
        <v/>
      </c>
      <c r="J2165" s="13" t="str">
        <f t="shared" si="138"/>
        <v/>
      </c>
      <c r="K2165" s="13" t="str">
        <f t="shared" si="139"/>
        <v/>
      </c>
    </row>
    <row r="2166" spans="8:11" x14ac:dyDescent="0.3">
      <c r="H2166" s="1" t="str">
        <f t="shared" si="136"/>
        <v/>
      </c>
      <c r="I2166" s="13" t="str">
        <f t="shared" si="137"/>
        <v/>
      </c>
      <c r="J2166" s="13" t="str">
        <f t="shared" si="138"/>
        <v/>
      </c>
      <c r="K2166" s="13" t="str">
        <f t="shared" si="139"/>
        <v/>
      </c>
    </row>
    <row r="2167" spans="8:11" x14ac:dyDescent="0.3">
      <c r="H2167" s="1" t="str">
        <f t="shared" si="136"/>
        <v/>
      </c>
      <c r="I2167" s="13" t="str">
        <f t="shared" si="137"/>
        <v/>
      </c>
      <c r="J2167" s="13" t="str">
        <f t="shared" si="138"/>
        <v/>
      </c>
      <c r="K2167" s="13" t="str">
        <f t="shared" si="139"/>
        <v/>
      </c>
    </row>
    <row r="2168" spans="8:11" x14ac:dyDescent="0.3">
      <c r="H2168" s="1" t="str">
        <f t="shared" si="136"/>
        <v/>
      </c>
      <c r="I2168" s="13" t="str">
        <f t="shared" si="137"/>
        <v/>
      </c>
      <c r="J2168" s="13" t="str">
        <f t="shared" si="138"/>
        <v/>
      </c>
      <c r="K2168" s="13" t="str">
        <f t="shared" si="139"/>
        <v/>
      </c>
    </row>
    <row r="2169" spans="8:11" x14ac:dyDescent="0.3">
      <c r="H2169" s="1" t="str">
        <f t="shared" si="136"/>
        <v/>
      </c>
      <c r="I2169" s="13" t="str">
        <f t="shared" si="137"/>
        <v/>
      </c>
      <c r="J2169" s="13" t="str">
        <f t="shared" si="138"/>
        <v/>
      </c>
      <c r="K2169" s="13" t="str">
        <f t="shared" si="139"/>
        <v/>
      </c>
    </row>
    <row r="2170" spans="8:11" x14ac:dyDescent="0.3">
      <c r="H2170" s="1" t="str">
        <f t="shared" si="136"/>
        <v/>
      </c>
      <c r="I2170" s="13" t="str">
        <f t="shared" si="137"/>
        <v/>
      </c>
      <c r="J2170" s="13" t="str">
        <f t="shared" si="138"/>
        <v/>
      </c>
      <c r="K2170" s="13" t="str">
        <f t="shared" si="139"/>
        <v/>
      </c>
    </row>
    <row r="2171" spans="8:11" x14ac:dyDescent="0.3">
      <c r="H2171" s="1" t="str">
        <f t="shared" si="136"/>
        <v/>
      </c>
      <c r="I2171" s="13" t="str">
        <f t="shared" si="137"/>
        <v/>
      </c>
      <c r="J2171" s="13" t="str">
        <f t="shared" si="138"/>
        <v/>
      </c>
      <c r="K2171" s="13" t="str">
        <f t="shared" si="139"/>
        <v/>
      </c>
    </row>
    <row r="2172" spans="8:11" x14ac:dyDescent="0.3">
      <c r="H2172" s="1" t="str">
        <f t="shared" si="136"/>
        <v/>
      </c>
      <c r="I2172" s="13" t="str">
        <f t="shared" si="137"/>
        <v/>
      </c>
      <c r="J2172" s="13" t="str">
        <f t="shared" si="138"/>
        <v/>
      </c>
      <c r="K2172" s="13" t="str">
        <f t="shared" si="139"/>
        <v/>
      </c>
    </row>
    <row r="2173" spans="8:11" x14ac:dyDescent="0.3">
      <c r="H2173" s="1" t="str">
        <f t="shared" si="136"/>
        <v/>
      </c>
      <c r="I2173" s="13" t="str">
        <f t="shared" si="137"/>
        <v/>
      </c>
      <c r="J2173" s="13" t="str">
        <f t="shared" si="138"/>
        <v/>
      </c>
      <c r="K2173" s="13" t="str">
        <f t="shared" si="139"/>
        <v/>
      </c>
    </row>
    <row r="2174" spans="8:11" x14ac:dyDescent="0.3">
      <c r="H2174" s="1" t="str">
        <f t="shared" si="136"/>
        <v/>
      </c>
      <c r="I2174" s="13" t="str">
        <f t="shared" si="137"/>
        <v/>
      </c>
      <c r="J2174" s="13" t="str">
        <f t="shared" si="138"/>
        <v/>
      </c>
      <c r="K2174" s="13" t="str">
        <f t="shared" si="139"/>
        <v/>
      </c>
    </row>
    <row r="2175" spans="8:11" x14ac:dyDescent="0.3">
      <c r="H2175" s="1" t="str">
        <f t="shared" si="136"/>
        <v/>
      </c>
      <c r="I2175" s="13" t="str">
        <f t="shared" si="137"/>
        <v/>
      </c>
      <c r="J2175" s="13" t="str">
        <f t="shared" si="138"/>
        <v/>
      </c>
      <c r="K2175" s="13" t="str">
        <f t="shared" si="139"/>
        <v/>
      </c>
    </row>
    <row r="2176" spans="8:11" x14ac:dyDescent="0.3">
      <c r="H2176" s="1" t="str">
        <f t="shared" si="136"/>
        <v/>
      </c>
      <c r="I2176" s="13" t="str">
        <f t="shared" si="137"/>
        <v/>
      </c>
      <c r="J2176" s="13" t="str">
        <f t="shared" si="138"/>
        <v/>
      </c>
      <c r="K2176" s="13" t="str">
        <f t="shared" si="139"/>
        <v/>
      </c>
    </row>
    <row r="2177" spans="8:11" x14ac:dyDescent="0.3">
      <c r="H2177" s="1" t="str">
        <f t="shared" si="136"/>
        <v/>
      </c>
      <c r="I2177" s="13" t="str">
        <f t="shared" si="137"/>
        <v/>
      </c>
      <c r="J2177" s="13" t="str">
        <f t="shared" si="138"/>
        <v/>
      </c>
      <c r="K2177" s="13" t="str">
        <f t="shared" si="139"/>
        <v/>
      </c>
    </row>
    <row r="2178" spans="8:11" x14ac:dyDescent="0.3">
      <c r="H2178" s="1" t="str">
        <f t="shared" si="136"/>
        <v/>
      </c>
      <c r="I2178" s="13" t="str">
        <f t="shared" si="137"/>
        <v/>
      </c>
      <c r="J2178" s="13" t="str">
        <f t="shared" si="138"/>
        <v/>
      </c>
      <c r="K2178" s="13" t="str">
        <f t="shared" si="139"/>
        <v/>
      </c>
    </row>
    <row r="2179" spans="8:11" x14ac:dyDescent="0.3">
      <c r="H2179" s="1" t="str">
        <f t="shared" si="136"/>
        <v/>
      </c>
      <c r="I2179" s="13" t="str">
        <f t="shared" si="137"/>
        <v/>
      </c>
      <c r="J2179" s="13" t="str">
        <f t="shared" si="138"/>
        <v/>
      </c>
      <c r="K2179" s="13" t="str">
        <f t="shared" si="139"/>
        <v/>
      </c>
    </row>
    <row r="2180" spans="8:11" x14ac:dyDescent="0.3">
      <c r="H2180" s="1" t="str">
        <f t="shared" si="136"/>
        <v/>
      </c>
      <c r="I2180" s="13" t="str">
        <f t="shared" si="137"/>
        <v/>
      </c>
      <c r="J2180" s="13" t="str">
        <f t="shared" si="138"/>
        <v/>
      </c>
      <c r="K2180" s="13" t="str">
        <f t="shared" si="139"/>
        <v/>
      </c>
    </row>
    <row r="2181" spans="8:11" x14ac:dyDescent="0.3">
      <c r="H2181" s="1" t="str">
        <f t="shared" si="136"/>
        <v/>
      </c>
      <c r="I2181" s="13" t="str">
        <f t="shared" si="137"/>
        <v/>
      </c>
      <c r="J2181" s="13" t="str">
        <f t="shared" si="138"/>
        <v/>
      </c>
      <c r="K2181" s="13" t="str">
        <f t="shared" si="139"/>
        <v/>
      </c>
    </row>
    <row r="2182" spans="8:11" x14ac:dyDescent="0.3">
      <c r="H2182" s="1" t="str">
        <f t="shared" si="136"/>
        <v/>
      </c>
      <c r="I2182" s="13" t="str">
        <f t="shared" si="137"/>
        <v/>
      </c>
      <c r="J2182" s="13" t="str">
        <f t="shared" si="138"/>
        <v/>
      </c>
      <c r="K2182" s="13" t="str">
        <f t="shared" si="139"/>
        <v/>
      </c>
    </row>
    <row r="2183" spans="8:11" x14ac:dyDescent="0.3">
      <c r="H2183" s="1" t="str">
        <f t="shared" si="136"/>
        <v/>
      </c>
      <c r="I2183" s="13" t="str">
        <f t="shared" si="137"/>
        <v/>
      </c>
      <c r="J2183" s="13" t="str">
        <f t="shared" si="138"/>
        <v/>
      </c>
      <c r="K2183" s="13" t="str">
        <f t="shared" si="139"/>
        <v/>
      </c>
    </row>
    <row r="2184" spans="8:11" x14ac:dyDescent="0.3">
      <c r="H2184" s="1" t="str">
        <f t="shared" si="136"/>
        <v/>
      </c>
      <c r="I2184" s="13" t="str">
        <f t="shared" si="137"/>
        <v/>
      </c>
      <c r="J2184" s="13" t="str">
        <f t="shared" si="138"/>
        <v/>
      </c>
      <c r="K2184" s="13" t="str">
        <f t="shared" si="139"/>
        <v/>
      </c>
    </row>
    <row r="2185" spans="8:11" x14ac:dyDescent="0.3">
      <c r="H2185" s="1" t="str">
        <f t="shared" si="136"/>
        <v/>
      </c>
      <c r="I2185" s="13" t="str">
        <f t="shared" si="137"/>
        <v/>
      </c>
      <c r="J2185" s="13" t="str">
        <f t="shared" si="138"/>
        <v/>
      </c>
      <c r="K2185" s="13" t="str">
        <f t="shared" si="139"/>
        <v/>
      </c>
    </row>
    <row r="2186" spans="8:11" x14ac:dyDescent="0.3">
      <c r="H2186" s="1" t="str">
        <f t="shared" si="136"/>
        <v/>
      </c>
      <c r="I2186" s="13" t="str">
        <f t="shared" si="137"/>
        <v/>
      </c>
      <c r="J2186" s="13" t="str">
        <f t="shared" si="138"/>
        <v/>
      </c>
      <c r="K2186" s="13" t="str">
        <f t="shared" si="139"/>
        <v/>
      </c>
    </row>
    <row r="2187" spans="8:11" x14ac:dyDescent="0.3">
      <c r="H2187" s="1" t="str">
        <f t="shared" si="136"/>
        <v/>
      </c>
      <c r="I2187" s="13" t="str">
        <f t="shared" si="137"/>
        <v/>
      </c>
      <c r="J2187" s="13" t="str">
        <f t="shared" si="138"/>
        <v/>
      </c>
      <c r="K2187" s="13" t="str">
        <f t="shared" si="139"/>
        <v/>
      </c>
    </row>
    <row r="2188" spans="8:11" x14ac:dyDescent="0.3">
      <c r="H2188" s="1" t="str">
        <f t="shared" si="136"/>
        <v/>
      </c>
      <c r="I2188" s="13" t="str">
        <f t="shared" si="137"/>
        <v/>
      </c>
      <c r="J2188" s="13" t="str">
        <f t="shared" si="138"/>
        <v/>
      </c>
      <c r="K2188" s="13" t="str">
        <f t="shared" si="139"/>
        <v/>
      </c>
    </row>
    <row r="2189" spans="8:11" x14ac:dyDescent="0.3">
      <c r="H2189" s="1" t="str">
        <f t="shared" si="136"/>
        <v/>
      </c>
      <c r="I2189" s="13" t="str">
        <f t="shared" si="137"/>
        <v/>
      </c>
      <c r="J2189" s="13" t="str">
        <f t="shared" si="138"/>
        <v/>
      </c>
      <c r="K2189" s="13" t="str">
        <f t="shared" si="139"/>
        <v/>
      </c>
    </row>
    <row r="2190" spans="8:11" x14ac:dyDescent="0.3">
      <c r="H2190" s="1" t="str">
        <f t="shared" si="136"/>
        <v/>
      </c>
      <c r="I2190" s="13" t="str">
        <f t="shared" si="137"/>
        <v/>
      </c>
      <c r="J2190" s="13" t="str">
        <f t="shared" si="138"/>
        <v/>
      </c>
      <c r="K2190" s="13" t="str">
        <f t="shared" si="139"/>
        <v/>
      </c>
    </row>
    <row r="2191" spans="8:11" x14ac:dyDescent="0.3">
      <c r="H2191" s="1" t="str">
        <f t="shared" si="136"/>
        <v/>
      </c>
      <c r="I2191" s="13" t="str">
        <f t="shared" si="137"/>
        <v/>
      </c>
      <c r="J2191" s="13" t="str">
        <f t="shared" si="138"/>
        <v/>
      </c>
      <c r="K2191" s="13" t="str">
        <f t="shared" si="139"/>
        <v/>
      </c>
    </row>
    <row r="2192" spans="8:11" x14ac:dyDescent="0.3">
      <c r="H2192" s="1" t="str">
        <f t="shared" si="136"/>
        <v/>
      </c>
      <c r="I2192" s="13" t="str">
        <f t="shared" si="137"/>
        <v/>
      </c>
      <c r="J2192" s="13" t="str">
        <f t="shared" si="138"/>
        <v/>
      </c>
      <c r="K2192" s="13" t="str">
        <f t="shared" si="139"/>
        <v/>
      </c>
    </row>
    <row r="2193" spans="8:11" x14ac:dyDescent="0.3">
      <c r="H2193" s="1" t="str">
        <f t="shared" si="136"/>
        <v/>
      </c>
      <c r="I2193" s="13" t="str">
        <f t="shared" si="137"/>
        <v/>
      </c>
      <c r="J2193" s="13" t="str">
        <f t="shared" si="138"/>
        <v/>
      </c>
      <c r="K2193" s="13" t="str">
        <f t="shared" si="139"/>
        <v/>
      </c>
    </row>
    <row r="2194" spans="8:11" x14ac:dyDescent="0.3">
      <c r="H2194" s="1" t="str">
        <f t="shared" si="136"/>
        <v/>
      </c>
      <c r="I2194" s="13" t="str">
        <f t="shared" si="137"/>
        <v/>
      </c>
      <c r="J2194" s="13" t="str">
        <f t="shared" si="138"/>
        <v/>
      </c>
      <c r="K2194" s="13" t="str">
        <f t="shared" si="139"/>
        <v/>
      </c>
    </row>
    <row r="2195" spans="8:11" x14ac:dyDescent="0.3">
      <c r="H2195" s="1" t="str">
        <f t="shared" si="136"/>
        <v/>
      </c>
      <c r="I2195" s="13" t="str">
        <f t="shared" si="137"/>
        <v/>
      </c>
      <c r="J2195" s="13" t="str">
        <f t="shared" si="138"/>
        <v/>
      </c>
      <c r="K2195" s="13" t="str">
        <f t="shared" si="139"/>
        <v/>
      </c>
    </row>
    <row r="2196" spans="8:11" x14ac:dyDescent="0.3">
      <c r="H2196" s="1" t="str">
        <f t="shared" si="136"/>
        <v/>
      </c>
      <c r="I2196" s="13" t="str">
        <f t="shared" si="137"/>
        <v/>
      </c>
      <c r="J2196" s="13" t="str">
        <f t="shared" si="138"/>
        <v/>
      </c>
      <c r="K2196" s="13" t="str">
        <f t="shared" si="139"/>
        <v/>
      </c>
    </row>
    <row r="2197" spans="8:11" x14ac:dyDescent="0.3">
      <c r="H2197" s="1" t="str">
        <f t="shared" si="136"/>
        <v/>
      </c>
      <c r="I2197" s="13" t="str">
        <f t="shared" si="137"/>
        <v/>
      </c>
      <c r="J2197" s="13" t="str">
        <f t="shared" si="138"/>
        <v/>
      </c>
      <c r="K2197" s="13" t="str">
        <f t="shared" si="139"/>
        <v/>
      </c>
    </row>
    <row r="2198" spans="8:11" x14ac:dyDescent="0.3">
      <c r="H2198" s="1" t="str">
        <f t="shared" si="136"/>
        <v/>
      </c>
      <c r="I2198" s="13" t="str">
        <f t="shared" si="137"/>
        <v/>
      </c>
      <c r="J2198" s="13" t="str">
        <f t="shared" si="138"/>
        <v/>
      </c>
      <c r="K2198" s="13" t="str">
        <f t="shared" si="139"/>
        <v/>
      </c>
    </row>
    <row r="2199" spans="8:11" x14ac:dyDescent="0.3">
      <c r="H2199" s="1" t="str">
        <f t="shared" si="136"/>
        <v/>
      </c>
      <c r="I2199" s="13" t="str">
        <f t="shared" si="137"/>
        <v/>
      </c>
      <c r="J2199" s="13" t="str">
        <f t="shared" si="138"/>
        <v/>
      </c>
      <c r="K2199" s="13" t="str">
        <f t="shared" si="139"/>
        <v/>
      </c>
    </row>
    <row r="2200" spans="8:11" x14ac:dyDescent="0.3">
      <c r="H2200" s="1" t="str">
        <f t="shared" si="136"/>
        <v/>
      </c>
      <c r="I2200" s="13" t="str">
        <f t="shared" si="137"/>
        <v/>
      </c>
      <c r="J2200" s="13" t="str">
        <f t="shared" si="138"/>
        <v/>
      </c>
      <c r="K2200" s="13" t="str">
        <f t="shared" si="139"/>
        <v/>
      </c>
    </row>
    <row r="2201" spans="8:11" x14ac:dyDescent="0.3">
      <c r="H2201" s="1" t="str">
        <f t="shared" si="136"/>
        <v/>
      </c>
      <c r="I2201" s="13" t="str">
        <f t="shared" si="137"/>
        <v/>
      </c>
      <c r="J2201" s="13" t="str">
        <f t="shared" si="138"/>
        <v/>
      </c>
      <c r="K2201" s="13" t="str">
        <f t="shared" si="139"/>
        <v/>
      </c>
    </row>
    <row r="2202" spans="8:11" x14ac:dyDescent="0.3">
      <c r="H2202" s="1" t="str">
        <f t="shared" si="136"/>
        <v/>
      </c>
      <c r="I2202" s="13" t="str">
        <f t="shared" si="137"/>
        <v/>
      </c>
      <c r="J2202" s="13" t="str">
        <f t="shared" si="138"/>
        <v/>
      </c>
      <c r="K2202" s="13" t="str">
        <f t="shared" si="139"/>
        <v/>
      </c>
    </row>
    <row r="2203" spans="8:11" x14ac:dyDescent="0.3">
      <c r="H2203" s="1" t="str">
        <f t="shared" si="136"/>
        <v/>
      </c>
      <c r="I2203" s="13" t="str">
        <f t="shared" si="137"/>
        <v/>
      </c>
      <c r="J2203" s="13" t="str">
        <f t="shared" si="138"/>
        <v/>
      </c>
      <c r="K2203" s="13" t="str">
        <f t="shared" si="139"/>
        <v/>
      </c>
    </row>
    <row r="2204" spans="8:11" x14ac:dyDescent="0.3">
      <c r="H2204" s="1" t="str">
        <f t="shared" si="136"/>
        <v/>
      </c>
      <c r="I2204" s="13" t="str">
        <f t="shared" si="137"/>
        <v/>
      </c>
      <c r="J2204" s="13" t="str">
        <f t="shared" si="138"/>
        <v/>
      </c>
      <c r="K2204" s="13" t="str">
        <f t="shared" si="139"/>
        <v/>
      </c>
    </row>
    <row r="2205" spans="8:11" x14ac:dyDescent="0.3">
      <c r="H2205" s="1" t="str">
        <f t="shared" si="136"/>
        <v/>
      </c>
      <c r="I2205" s="13" t="str">
        <f t="shared" si="137"/>
        <v/>
      </c>
      <c r="J2205" s="13" t="str">
        <f t="shared" si="138"/>
        <v/>
      </c>
      <c r="K2205" s="13" t="str">
        <f t="shared" si="139"/>
        <v/>
      </c>
    </row>
    <row r="2206" spans="8:11" x14ac:dyDescent="0.3">
      <c r="H2206" s="1" t="str">
        <f t="shared" si="136"/>
        <v/>
      </c>
      <c r="I2206" s="13" t="str">
        <f t="shared" si="137"/>
        <v/>
      </c>
      <c r="J2206" s="13" t="str">
        <f t="shared" si="138"/>
        <v/>
      </c>
      <c r="K2206" s="13" t="str">
        <f t="shared" si="139"/>
        <v/>
      </c>
    </row>
    <row r="2207" spans="8:11" x14ac:dyDescent="0.3">
      <c r="H2207" s="1" t="str">
        <f t="shared" si="136"/>
        <v/>
      </c>
      <c r="I2207" s="13" t="str">
        <f t="shared" si="137"/>
        <v/>
      </c>
      <c r="J2207" s="13" t="str">
        <f t="shared" si="138"/>
        <v/>
      </c>
      <c r="K2207" s="13" t="str">
        <f t="shared" si="139"/>
        <v/>
      </c>
    </row>
    <row r="2208" spans="8:11" x14ac:dyDescent="0.3">
      <c r="H2208" s="1" t="str">
        <f t="shared" si="136"/>
        <v/>
      </c>
      <c r="I2208" s="13" t="str">
        <f t="shared" si="137"/>
        <v/>
      </c>
      <c r="J2208" s="13" t="str">
        <f t="shared" si="138"/>
        <v/>
      </c>
      <c r="K2208" s="13" t="str">
        <f t="shared" si="139"/>
        <v/>
      </c>
    </row>
    <row r="2209" spans="8:11" x14ac:dyDescent="0.3">
      <c r="H2209" s="1" t="str">
        <f t="shared" si="136"/>
        <v/>
      </c>
      <c r="I2209" s="13" t="str">
        <f t="shared" si="137"/>
        <v/>
      </c>
      <c r="J2209" s="13" t="str">
        <f t="shared" si="138"/>
        <v/>
      </c>
      <c r="K2209" s="13" t="str">
        <f t="shared" si="139"/>
        <v/>
      </c>
    </row>
    <row r="2210" spans="8:11" x14ac:dyDescent="0.3">
      <c r="H2210" s="1" t="str">
        <f t="shared" si="136"/>
        <v/>
      </c>
      <c r="I2210" s="13" t="str">
        <f t="shared" si="137"/>
        <v/>
      </c>
      <c r="J2210" s="13" t="str">
        <f t="shared" si="138"/>
        <v/>
      </c>
      <c r="K2210" s="13" t="str">
        <f t="shared" si="139"/>
        <v/>
      </c>
    </row>
    <row r="2211" spans="8:11" x14ac:dyDescent="0.3">
      <c r="H2211" s="1" t="str">
        <f t="shared" si="136"/>
        <v/>
      </c>
      <c r="I2211" s="13" t="str">
        <f t="shared" si="137"/>
        <v/>
      </c>
      <c r="J2211" s="13" t="str">
        <f t="shared" si="138"/>
        <v/>
      </c>
      <c r="K2211" s="13" t="str">
        <f t="shared" si="139"/>
        <v/>
      </c>
    </row>
    <row r="2212" spans="8:11" x14ac:dyDescent="0.3">
      <c r="H2212" s="1" t="str">
        <f t="shared" ref="H2212:H2275" si="140">IF(AND(LEN(I2212)&gt;0,LEN(J2212)&gt;0),J2212-I2212,"")</f>
        <v/>
      </c>
      <c r="I2212" s="13" t="str">
        <f t="shared" ref="I2212:I2275" si="141">IF(B2212="","",IF(ISNUMBER(B2212),B2212,DATE(VALUE(RIGHT(TRIM(B2212),4)),VALUE(MID(TRIM(B2212),4,2)),VALUE(LEFT(TRIM(B2212),2)))))</f>
        <v/>
      </c>
      <c r="J2212" s="13" t="str">
        <f t="shared" ref="J2212:J2275" si="142">IF(E2212="","",IF(ISNUMBER(E2212),E2212,DATE(VALUE(RIGHT(TRIM(E2212),4)),VALUE(MID(TRIM(E2212),4,2)),VALUE(LEFT(TRIM(E2212),2)))))</f>
        <v/>
      </c>
      <c r="K2212" s="13" t="str">
        <f t="shared" ref="K2212:K2275" si="143">IF(F2212="","",IF(ISNUMBER(F2212),F2212,DATE(VALUE(RIGHT(TRIM(F2212),4)),VALUE(MID(TRIM(F2212),4,2)),VALUE(LEFT(TRIM(F2212),2)))))</f>
        <v/>
      </c>
    </row>
    <row r="2213" spans="8:11" x14ac:dyDescent="0.3">
      <c r="H2213" s="1" t="str">
        <f t="shared" si="140"/>
        <v/>
      </c>
      <c r="I2213" s="13" t="str">
        <f t="shared" si="141"/>
        <v/>
      </c>
      <c r="J2213" s="13" t="str">
        <f t="shared" si="142"/>
        <v/>
      </c>
      <c r="K2213" s="13" t="str">
        <f t="shared" si="143"/>
        <v/>
      </c>
    </row>
    <row r="2214" spans="8:11" x14ac:dyDescent="0.3">
      <c r="H2214" s="1" t="str">
        <f t="shared" si="140"/>
        <v/>
      </c>
      <c r="I2214" s="13" t="str">
        <f t="shared" si="141"/>
        <v/>
      </c>
      <c r="J2214" s="13" t="str">
        <f t="shared" si="142"/>
        <v/>
      </c>
      <c r="K2214" s="13" t="str">
        <f t="shared" si="143"/>
        <v/>
      </c>
    </row>
    <row r="2215" spans="8:11" x14ac:dyDescent="0.3">
      <c r="H2215" s="1" t="str">
        <f t="shared" si="140"/>
        <v/>
      </c>
      <c r="I2215" s="13" t="str">
        <f t="shared" si="141"/>
        <v/>
      </c>
      <c r="J2215" s="13" t="str">
        <f t="shared" si="142"/>
        <v/>
      </c>
      <c r="K2215" s="13" t="str">
        <f t="shared" si="143"/>
        <v/>
      </c>
    </row>
    <row r="2216" spans="8:11" x14ac:dyDescent="0.3">
      <c r="H2216" s="1" t="str">
        <f t="shared" si="140"/>
        <v/>
      </c>
      <c r="I2216" s="13" t="str">
        <f t="shared" si="141"/>
        <v/>
      </c>
      <c r="J2216" s="13" t="str">
        <f t="shared" si="142"/>
        <v/>
      </c>
      <c r="K2216" s="13" t="str">
        <f t="shared" si="143"/>
        <v/>
      </c>
    </row>
    <row r="2217" spans="8:11" x14ac:dyDescent="0.3">
      <c r="H2217" s="1" t="str">
        <f t="shared" si="140"/>
        <v/>
      </c>
      <c r="I2217" s="13" t="str">
        <f t="shared" si="141"/>
        <v/>
      </c>
      <c r="J2217" s="13" t="str">
        <f t="shared" si="142"/>
        <v/>
      </c>
      <c r="K2217" s="13" t="str">
        <f t="shared" si="143"/>
        <v/>
      </c>
    </row>
    <row r="2218" spans="8:11" x14ac:dyDescent="0.3">
      <c r="H2218" s="1" t="str">
        <f t="shared" si="140"/>
        <v/>
      </c>
      <c r="I2218" s="13" t="str">
        <f t="shared" si="141"/>
        <v/>
      </c>
      <c r="J2218" s="13" t="str">
        <f t="shared" si="142"/>
        <v/>
      </c>
      <c r="K2218" s="13" t="str">
        <f t="shared" si="143"/>
        <v/>
      </c>
    </row>
    <row r="2219" spans="8:11" x14ac:dyDescent="0.3">
      <c r="H2219" s="1" t="str">
        <f t="shared" si="140"/>
        <v/>
      </c>
      <c r="I2219" s="13" t="str">
        <f t="shared" si="141"/>
        <v/>
      </c>
      <c r="J2219" s="13" t="str">
        <f t="shared" si="142"/>
        <v/>
      </c>
      <c r="K2219" s="13" t="str">
        <f t="shared" si="143"/>
        <v/>
      </c>
    </row>
    <row r="2220" spans="8:11" x14ac:dyDescent="0.3">
      <c r="H2220" s="1" t="str">
        <f t="shared" si="140"/>
        <v/>
      </c>
      <c r="I2220" s="13" t="str">
        <f t="shared" si="141"/>
        <v/>
      </c>
      <c r="J2220" s="13" t="str">
        <f t="shared" si="142"/>
        <v/>
      </c>
      <c r="K2220" s="13" t="str">
        <f t="shared" si="143"/>
        <v/>
      </c>
    </row>
    <row r="2221" spans="8:11" x14ac:dyDescent="0.3">
      <c r="H2221" s="1" t="str">
        <f t="shared" si="140"/>
        <v/>
      </c>
      <c r="I2221" s="13" t="str">
        <f t="shared" si="141"/>
        <v/>
      </c>
      <c r="J2221" s="13" t="str">
        <f t="shared" si="142"/>
        <v/>
      </c>
      <c r="K2221" s="13" t="str">
        <f t="shared" si="143"/>
        <v/>
      </c>
    </row>
    <row r="2222" spans="8:11" x14ac:dyDescent="0.3">
      <c r="H2222" s="1" t="str">
        <f t="shared" si="140"/>
        <v/>
      </c>
      <c r="I2222" s="13" t="str">
        <f t="shared" si="141"/>
        <v/>
      </c>
      <c r="J2222" s="13" t="str">
        <f t="shared" si="142"/>
        <v/>
      </c>
      <c r="K2222" s="13" t="str">
        <f t="shared" si="143"/>
        <v/>
      </c>
    </row>
    <row r="2223" spans="8:11" x14ac:dyDescent="0.3">
      <c r="H2223" s="1" t="str">
        <f t="shared" si="140"/>
        <v/>
      </c>
      <c r="I2223" s="13" t="str">
        <f t="shared" si="141"/>
        <v/>
      </c>
      <c r="J2223" s="13" t="str">
        <f t="shared" si="142"/>
        <v/>
      </c>
      <c r="K2223" s="13" t="str">
        <f t="shared" si="143"/>
        <v/>
      </c>
    </row>
    <row r="2224" spans="8:11" x14ac:dyDescent="0.3">
      <c r="H2224" s="1" t="str">
        <f t="shared" si="140"/>
        <v/>
      </c>
      <c r="I2224" s="13" t="str">
        <f t="shared" si="141"/>
        <v/>
      </c>
      <c r="J2224" s="13" t="str">
        <f t="shared" si="142"/>
        <v/>
      </c>
      <c r="K2224" s="13" t="str">
        <f t="shared" si="143"/>
        <v/>
      </c>
    </row>
    <row r="2225" spans="8:11" x14ac:dyDescent="0.3">
      <c r="H2225" s="1" t="str">
        <f t="shared" si="140"/>
        <v/>
      </c>
      <c r="I2225" s="13" t="str">
        <f t="shared" si="141"/>
        <v/>
      </c>
      <c r="J2225" s="13" t="str">
        <f t="shared" si="142"/>
        <v/>
      </c>
      <c r="K2225" s="13" t="str">
        <f t="shared" si="143"/>
        <v/>
      </c>
    </row>
    <row r="2226" spans="8:11" x14ac:dyDescent="0.3">
      <c r="H2226" s="1" t="str">
        <f t="shared" si="140"/>
        <v/>
      </c>
      <c r="I2226" s="13" t="str">
        <f t="shared" si="141"/>
        <v/>
      </c>
      <c r="J2226" s="13" t="str">
        <f t="shared" si="142"/>
        <v/>
      </c>
      <c r="K2226" s="13" t="str">
        <f t="shared" si="143"/>
        <v/>
      </c>
    </row>
    <row r="2227" spans="8:11" x14ac:dyDescent="0.3">
      <c r="H2227" s="1" t="str">
        <f t="shared" si="140"/>
        <v/>
      </c>
      <c r="I2227" s="13" t="str">
        <f t="shared" si="141"/>
        <v/>
      </c>
      <c r="J2227" s="13" t="str">
        <f t="shared" si="142"/>
        <v/>
      </c>
      <c r="K2227" s="13" t="str">
        <f t="shared" si="143"/>
        <v/>
      </c>
    </row>
    <row r="2228" spans="8:11" x14ac:dyDescent="0.3">
      <c r="H2228" s="1" t="str">
        <f t="shared" si="140"/>
        <v/>
      </c>
      <c r="I2228" s="13" t="str">
        <f t="shared" si="141"/>
        <v/>
      </c>
      <c r="J2228" s="13" t="str">
        <f t="shared" si="142"/>
        <v/>
      </c>
      <c r="K2228" s="13" t="str">
        <f t="shared" si="143"/>
        <v/>
      </c>
    </row>
    <row r="2229" spans="8:11" x14ac:dyDescent="0.3">
      <c r="H2229" s="1" t="str">
        <f t="shared" si="140"/>
        <v/>
      </c>
      <c r="I2229" s="13" t="str">
        <f t="shared" si="141"/>
        <v/>
      </c>
      <c r="J2229" s="13" t="str">
        <f t="shared" si="142"/>
        <v/>
      </c>
      <c r="K2229" s="13" t="str">
        <f t="shared" si="143"/>
        <v/>
      </c>
    </row>
    <row r="2230" spans="8:11" x14ac:dyDescent="0.3">
      <c r="H2230" s="1" t="str">
        <f t="shared" si="140"/>
        <v/>
      </c>
      <c r="I2230" s="13" t="str">
        <f t="shared" si="141"/>
        <v/>
      </c>
      <c r="J2230" s="13" t="str">
        <f t="shared" si="142"/>
        <v/>
      </c>
      <c r="K2230" s="13" t="str">
        <f t="shared" si="143"/>
        <v/>
      </c>
    </row>
    <row r="2231" spans="8:11" x14ac:dyDescent="0.3">
      <c r="H2231" s="1" t="str">
        <f t="shared" si="140"/>
        <v/>
      </c>
      <c r="I2231" s="13" t="str">
        <f t="shared" si="141"/>
        <v/>
      </c>
      <c r="J2231" s="13" t="str">
        <f t="shared" si="142"/>
        <v/>
      </c>
      <c r="K2231" s="13" t="str">
        <f t="shared" si="143"/>
        <v/>
      </c>
    </row>
    <row r="2232" spans="8:11" x14ac:dyDescent="0.3">
      <c r="H2232" s="1" t="str">
        <f t="shared" si="140"/>
        <v/>
      </c>
      <c r="I2232" s="13" t="str">
        <f t="shared" si="141"/>
        <v/>
      </c>
      <c r="J2232" s="13" t="str">
        <f t="shared" si="142"/>
        <v/>
      </c>
      <c r="K2232" s="13" t="str">
        <f t="shared" si="143"/>
        <v/>
      </c>
    </row>
    <row r="2233" spans="8:11" x14ac:dyDescent="0.3">
      <c r="H2233" s="1" t="str">
        <f t="shared" si="140"/>
        <v/>
      </c>
      <c r="I2233" s="13" t="str">
        <f t="shared" si="141"/>
        <v/>
      </c>
      <c r="J2233" s="13" t="str">
        <f t="shared" si="142"/>
        <v/>
      </c>
      <c r="K2233" s="13" t="str">
        <f t="shared" si="143"/>
        <v/>
      </c>
    </row>
    <row r="2234" spans="8:11" x14ac:dyDescent="0.3">
      <c r="H2234" s="1" t="str">
        <f t="shared" si="140"/>
        <v/>
      </c>
      <c r="I2234" s="13" t="str">
        <f t="shared" si="141"/>
        <v/>
      </c>
      <c r="J2234" s="13" t="str">
        <f t="shared" si="142"/>
        <v/>
      </c>
      <c r="K2234" s="13" t="str">
        <f t="shared" si="143"/>
        <v/>
      </c>
    </row>
    <row r="2235" spans="8:11" x14ac:dyDescent="0.3">
      <c r="H2235" s="1" t="str">
        <f t="shared" si="140"/>
        <v/>
      </c>
      <c r="I2235" s="13" t="str">
        <f t="shared" si="141"/>
        <v/>
      </c>
      <c r="J2235" s="13" t="str">
        <f t="shared" si="142"/>
        <v/>
      </c>
      <c r="K2235" s="13" t="str">
        <f t="shared" si="143"/>
        <v/>
      </c>
    </row>
    <row r="2236" spans="8:11" x14ac:dyDescent="0.3">
      <c r="H2236" s="1" t="str">
        <f t="shared" si="140"/>
        <v/>
      </c>
      <c r="I2236" s="13" t="str">
        <f t="shared" si="141"/>
        <v/>
      </c>
      <c r="J2236" s="13" t="str">
        <f t="shared" si="142"/>
        <v/>
      </c>
      <c r="K2236" s="13" t="str">
        <f t="shared" si="143"/>
        <v/>
      </c>
    </row>
    <row r="2237" spans="8:11" x14ac:dyDescent="0.3">
      <c r="H2237" s="1" t="str">
        <f t="shared" si="140"/>
        <v/>
      </c>
      <c r="I2237" s="13" t="str">
        <f t="shared" si="141"/>
        <v/>
      </c>
      <c r="J2237" s="13" t="str">
        <f t="shared" si="142"/>
        <v/>
      </c>
      <c r="K2237" s="13" t="str">
        <f t="shared" si="143"/>
        <v/>
      </c>
    </row>
    <row r="2238" spans="8:11" x14ac:dyDescent="0.3">
      <c r="H2238" s="1" t="str">
        <f t="shared" si="140"/>
        <v/>
      </c>
      <c r="I2238" s="13" t="str">
        <f t="shared" si="141"/>
        <v/>
      </c>
      <c r="J2238" s="13" t="str">
        <f t="shared" si="142"/>
        <v/>
      </c>
      <c r="K2238" s="13" t="str">
        <f t="shared" si="143"/>
        <v/>
      </c>
    </row>
    <row r="2239" spans="8:11" x14ac:dyDescent="0.3">
      <c r="H2239" s="1" t="str">
        <f t="shared" si="140"/>
        <v/>
      </c>
      <c r="I2239" s="13" t="str">
        <f t="shared" si="141"/>
        <v/>
      </c>
      <c r="J2239" s="13" t="str">
        <f t="shared" si="142"/>
        <v/>
      </c>
      <c r="K2239" s="13" t="str">
        <f t="shared" si="143"/>
        <v/>
      </c>
    </row>
    <row r="2240" spans="8:11" x14ac:dyDescent="0.3">
      <c r="H2240" s="1" t="str">
        <f t="shared" si="140"/>
        <v/>
      </c>
      <c r="I2240" s="13" t="str">
        <f t="shared" si="141"/>
        <v/>
      </c>
      <c r="J2240" s="13" t="str">
        <f t="shared" si="142"/>
        <v/>
      </c>
      <c r="K2240" s="13" t="str">
        <f t="shared" si="143"/>
        <v/>
      </c>
    </row>
    <row r="2241" spans="8:11" x14ac:dyDescent="0.3">
      <c r="H2241" s="1" t="str">
        <f t="shared" si="140"/>
        <v/>
      </c>
      <c r="I2241" s="13" t="str">
        <f t="shared" si="141"/>
        <v/>
      </c>
      <c r="J2241" s="13" t="str">
        <f t="shared" si="142"/>
        <v/>
      </c>
      <c r="K2241" s="13" t="str">
        <f t="shared" si="143"/>
        <v/>
      </c>
    </row>
    <row r="2242" spans="8:11" x14ac:dyDescent="0.3">
      <c r="H2242" s="1" t="str">
        <f t="shared" si="140"/>
        <v/>
      </c>
      <c r="I2242" s="13" t="str">
        <f t="shared" si="141"/>
        <v/>
      </c>
      <c r="J2242" s="13" t="str">
        <f t="shared" si="142"/>
        <v/>
      </c>
      <c r="K2242" s="13" t="str">
        <f t="shared" si="143"/>
        <v/>
      </c>
    </row>
    <row r="2243" spans="8:11" x14ac:dyDescent="0.3">
      <c r="H2243" s="1" t="str">
        <f t="shared" si="140"/>
        <v/>
      </c>
      <c r="I2243" s="13" t="str">
        <f t="shared" si="141"/>
        <v/>
      </c>
      <c r="J2243" s="13" t="str">
        <f t="shared" si="142"/>
        <v/>
      </c>
      <c r="K2243" s="13" t="str">
        <f t="shared" si="143"/>
        <v/>
      </c>
    </row>
    <row r="2244" spans="8:11" x14ac:dyDescent="0.3">
      <c r="H2244" s="1" t="str">
        <f t="shared" si="140"/>
        <v/>
      </c>
      <c r="I2244" s="13" t="str">
        <f t="shared" si="141"/>
        <v/>
      </c>
      <c r="J2244" s="13" t="str">
        <f t="shared" si="142"/>
        <v/>
      </c>
      <c r="K2244" s="13" t="str">
        <f t="shared" si="143"/>
        <v/>
      </c>
    </row>
    <row r="2245" spans="8:11" x14ac:dyDescent="0.3">
      <c r="H2245" s="1" t="str">
        <f t="shared" si="140"/>
        <v/>
      </c>
      <c r="I2245" s="13" t="str">
        <f t="shared" si="141"/>
        <v/>
      </c>
      <c r="J2245" s="13" t="str">
        <f t="shared" si="142"/>
        <v/>
      </c>
      <c r="K2245" s="13" t="str">
        <f t="shared" si="143"/>
        <v/>
      </c>
    </row>
    <row r="2246" spans="8:11" x14ac:dyDescent="0.3">
      <c r="H2246" s="1" t="str">
        <f t="shared" si="140"/>
        <v/>
      </c>
      <c r="I2246" s="13" t="str">
        <f t="shared" si="141"/>
        <v/>
      </c>
      <c r="J2246" s="13" t="str">
        <f t="shared" si="142"/>
        <v/>
      </c>
      <c r="K2246" s="13" t="str">
        <f t="shared" si="143"/>
        <v/>
      </c>
    </row>
    <row r="2247" spans="8:11" x14ac:dyDescent="0.3">
      <c r="H2247" s="1" t="str">
        <f t="shared" si="140"/>
        <v/>
      </c>
      <c r="I2247" s="13" t="str">
        <f t="shared" si="141"/>
        <v/>
      </c>
      <c r="J2247" s="13" t="str">
        <f t="shared" si="142"/>
        <v/>
      </c>
      <c r="K2247" s="13" t="str">
        <f t="shared" si="143"/>
        <v/>
      </c>
    </row>
    <row r="2248" spans="8:11" x14ac:dyDescent="0.3">
      <c r="H2248" s="1" t="str">
        <f t="shared" si="140"/>
        <v/>
      </c>
      <c r="I2248" s="13" t="str">
        <f t="shared" si="141"/>
        <v/>
      </c>
      <c r="J2248" s="13" t="str">
        <f t="shared" si="142"/>
        <v/>
      </c>
      <c r="K2248" s="13" t="str">
        <f t="shared" si="143"/>
        <v/>
      </c>
    </row>
    <row r="2249" spans="8:11" x14ac:dyDescent="0.3">
      <c r="H2249" s="1" t="str">
        <f t="shared" si="140"/>
        <v/>
      </c>
      <c r="I2249" s="13" t="str">
        <f t="shared" si="141"/>
        <v/>
      </c>
      <c r="J2249" s="13" t="str">
        <f t="shared" si="142"/>
        <v/>
      </c>
      <c r="K2249" s="13" t="str">
        <f t="shared" si="143"/>
        <v/>
      </c>
    </row>
    <row r="2250" spans="8:11" x14ac:dyDescent="0.3">
      <c r="H2250" s="1" t="str">
        <f t="shared" si="140"/>
        <v/>
      </c>
      <c r="I2250" s="13" t="str">
        <f t="shared" si="141"/>
        <v/>
      </c>
      <c r="J2250" s="13" t="str">
        <f t="shared" si="142"/>
        <v/>
      </c>
      <c r="K2250" s="13" t="str">
        <f t="shared" si="143"/>
        <v/>
      </c>
    </row>
    <row r="2251" spans="8:11" x14ac:dyDescent="0.3">
      <c r="H2251" s="1" t="str">
        <f t="shared" si="140"/>
        <v/>
      </c>
      <c r="I2251" s="13" t="str">
        <f t="shared" si="141"/>
        <v/>
      </c>
      <c r="J2251" s="13" t="str">
        <f t="shared" si="142"/>
        <v/>
      </c>
      <c r="K2251" s="13" t="str">
        <f t="shared" si="143"/>
        <v/>
      </c>
    </row>
    <row r="2252" spans="8:11" x14ac:dyDescent="0.3">
      <c r="H2252" s="1" t="str">
        <f t="shared" si="140"/>
        <v/>
      </c>
      <c r="I2252" s="13" t="str">
        <f t="shared" si="141"/>
        <v/>
      </c>
      <c r="J2252" s="13" t="str">
        <f t="shared" si="142"/>
        <v/>
      </c>
      <c r="K2252" s="13" t="str">
        <f t="shared" si="143"/>
        <v/>
      </c>
    </row>
    <row r="2253" spans="8:11" x14ac:dyDescent="0.3">
      <c r="H2253" s="1" t="str">
        <f t="shared" si="140"/>
        <v/>
      </c>
      <c r="I2253" s="13" t="str">
        <f t="shared" si="141"/>
        <v/>
      </c>
      <c r="J2253" s="13" t="str">
        <f t="shared" si="142"/>
        <v/>
      </c>
      <c r="K2253" s="13" t="str">
        <f t="shared" si="143"/>
        <v/>
      </c>
    </row>
    <row r="2254" spans="8:11" x14ac:dyDescent="0.3">
      <c r="H2254" s="1" t="str">
        <f t="shared" si="140"/>
        <v/>
      </c>
      <c r="I2254" s="13" t="str">
        <f t="shared" si="141"/>
        <v/>
      </c>
      <c r="J2254" s="13" t="str">
        <f t="shared" si="142"/>
        <v/>
      </c>
      <c r="K2254" s="13" t="str">
        <f t="shared" si="143"/>
        <v/>
      </c>
    </row>
    <row r="2255" spans="8:11" x14ac:dyDescent="0.3">
      <c r="H2255" s="1" t="str">
        <f t="shared" si="140"/>
        <v/>
      </c>
      <c r="I2255" s="13" t="str">
        <f t="shared" si="141"/>
        <v/>
      </c>
      <c r="J2255" s="13" t="str">
        <f t="shared" si="142"/>
        <v/>
      </c>
      <c r="K2255" s="13" t="str">
        <f t="shared" si="143"/>
        <v/>
      </c>
    </row>
    <row r="2256" spans="8:11" x14ac:dyDescent="0.3">
      <c r="H2256" s="1" t="str">
        <f t="shared" si="140"/>
        <v/>
      </c>
      <c r="I2256" s="13" t="str">
        <f t="shared" si="141"/>
        <v/>
      </c>
      <c r="J2256" s="13" t="str">
        <f t="shared" si="142"/>
        <v/>
      </c>
      <c r="K2256" s="13" t="str">
        <f t="shared" si="143"/>
        <v/>
      </c>
    </row>
    <row r="2257" spans="8:11" x14ac:dyDescent="0.3">
      <c r="H2257" s="1" t="str">
        <f t="shared" si="140"/>
        <v/>
      </c>
      <c r="I2257" s="13" t="str">
        <f t="shared" si="141"/>
        <v/>
      </c>
      <c r="J2257" s="13" t="str">
        <f t="shared" si="142"/>
        <v/>
      </c>
      <c r="K2257" s="13" t="str">
        <f t="shared" si="143"/>
        <v/>
      </c>
    </row>
    <row r="2258" spans="8:11" x14ac:dyDescent="0.3">
      <c r="H2258" s="1" t="str">
        <f t="shared" si="140"/>
        <v/>
      </c>
      <c r="I2258" s="13" t="str">
        <f t="shared" si="141"/>
        <v/>
      </c>
      <c r="J2258" s="13" t="str">
        <f t="shared" si="142"/>
        <v/>
      </c>
      <c r="K2258" s="13" t="str">
        <f t="shared" si="143"/>
        <v/>
      </c>
    </row>
    <row r="2259" spans="8:11" x14ac:dyDescent="0.3">
      <c r="H2259" s="1" t="str">
        <f t="shared" si="140"/>
        <v/>
      </c>
      <c r="I2259" s="13" t="str">
        <f t="shared" si="141"/>
        <v/>
      </c>
      <c r="J2259" s="13" t="str">
        <f t="shared" si="142"/>
        <v/>
      </c>
      <c r="K2259" s="13" t="str">
        <f t="shared" si="143"/>
        <v/>
      </c>
    </row>
    <row r="2260" spans="8:11" x14ac:dyDescent="0.3">
      <c r="H2260" s="1" t="str">
        <f t="shared" si="140"/>
        <v/>
      </c>
      <c r="I2260" s="13" t="str">
        <f t="shared" si="141"/>
        <v/>
      </c>
      <c r="J2260" s="13" t="str">
        <f t="shared" si="142"/>
        <v/>
      </c>
      <c r="K2260" s="13" t="str">
        <f t="shared" si="143"/>
        <v/>
      </c>
    </row>
    <row r="2261" spans="8:11" x14ac:dyDescent="0.3">
      <c r="H2261" s="1" t="str">
        <f t="shared" si="140"/>
        <v/>
      </c>
      <c r="I2261" s="13" t="str">
        <f t="shared" si="141"/>
        <v/>
      </c>
      <c r="J2261" s="13" t="str">
        <f t="shared" si="142"/>
        <v/>
      </c>
      <c r="K2261" s="13" t="str">
        <f t="shared" si="143"/>
        <v/>
      </c>
    </row>
    <row r="2262" spans="8:11" x14ac:dyDescent="0.3">
      <c r="H2262" s="1" t="str">
        <f t="shared" si="140"/>
        <v/>
      </c>
      <c r="I2262" s="13" t="str">
        <f t="shared" si="141"/>
        <v/>
      </c>
      <c r="J2262" s="13" t="str">
        <f t="shared" si="142"/>
        <v/>
      </c>
      <c r="K2262" s="13" t="str">
        <f t="shared" si="143"/>
        <v/>
      </c>
    </row>
    <row r="2263" spans="8:11" x14ac:dyDescent="0.3">
      <c r="H2263" s="1" t="str">
        <f t="shared" si="140"/>
        <v/>
      </c>
      <c r="I2263" s="13" t="str">
        <f t="shared" si="141"/>
        <v/>
      </c>
      <c r="J2263" s="13" t="str">
        <f t="shared" si="142"/>
        <v/>
      </c>
      <c r="K2263" s="13" t="str">
        <f t="shared" si="143"/>
        <v/>
      </c>
    </row>
    <row r="2264" spans="8:11" x14ac:dyDescent="0.3">
      <c r="H2264" s="1" t="str">
        <f t="shared" si="140"/>
        <v/>
      </c>
      <c r="I2264" s="13" t="str">
        <f t="shared" si="141"/>
        <v/>
      </c>
      <c r="J2264" s="13" t="str">
        <f t="shared" si="142"/>
        <v/>
      </c>
      <c r="K2264" s="13" t="str">
        <f t="shared" si="143"/>
        <v/>
      </c>
    </row>
    <row r="2265" spans="8:11" x14ac:dyDescent="0.3">
      <c r="H2265" s="1" t="str">
        <f t="shared" si="140"/>
        <v/>
      </c>
      <c r="I2265" s="13" t="str">
        <f t="shared" si="141"/>
        <v/>
      </c>
      <c r="J2265" s="13" t="str">
        <f t="shared" si="142"/>
        <v/>
      </c>
      <c r="K2265" s="13" t="str">
        <f t="shared" si="143"/>
        <v/>
      </c>
    </row>
    <row r="2266" spans="8:11" x14ac:dyDescent="0.3">
      <c r="H2266" s="1" t="str">
        <f t="shared" si="140"/>
        <v/>
      </c>
      <c r="I2266" s="13" t="str">
        <f t="shared" si="141"/>
        <v/>
      </c>
      <c r="J2266" s="13" t="str">
        <f t="shared" si="142"/>
        <v/>
      </c>
      <c r="K2266" s="13" t="str">
        <f t="shared" si="143"/>
        <v/>
      </c>
    </row>
    <row r="2267" spans="8:11" x14ac:dyDescent="0.3">
      <c r="H2267" s="1" t="str">
        <f t="shared" si="140"/>
        <v/>
      </c>
      <c r="I2267" s="13" t="str">
        <f t="shared" si="141"/>
        <v/>
      </c>
      <c r="J2267" s="13" t="str">
        <f t="shared" si="142"/>
        <v/>
      </c>
      <c r="K2267" s="13" t="str">
        <f t="shared" si="143"/>
        <v/>
      </c>
    </row>
    <row r="2268" spans="8:11" x14ac:dyDescent="0.3">
      <c r="H2268" s="1" t="str">
        <f t="shared" si="140"/>
        <v/>
      </c>
      <c r="I2268" s="13" t="str">
        <f t="shared" si="141"/>
        <v/>
      </c>
      <c r="J2268" s="13" t="str">
        <f t="shared" si="142"/>
        <v/>
      </c>
      <c r="K2268" s="13" t="str">
        <f t="shared" si="143"/>
        <v/>
      </c>
    </row>
    <row r="2269" spans="8:11" x14ac:dyDescent="0.3">
      <c r="H2269" s="1" t="str">
        <f t="shared" si="140"/>
        <v/>
      </c>
      <c r="I2269" s="13" t="str">
        <f t="shared" si="141"/>
        <v/>
      </c>
      <c r="J2269" s="13" t="str">
        <f t="shared" si="142"/>
        <v/>
      </c>
      <c r="K2269" s="13" t="str">
        <f t="shared" si="143"/>
        <v/>
      </c>
    </row>
    <row r="2270" spans="8:11" x14ac:dyDescent="0.3">
      <c r="H2270" s="1" t="str">
        <f t="shared" si="140"/>
        <v/>
      </c>
      <c r="I2270" s="13" t="str">
        <f t="shared" si="141"/>
        <v/>
      </c>
      <c r="J2270" s="13" t="str">
        <f t="shared" si="142"/>
        <v/>
      </c>
      <c r="K2270" s="13" t="str">
        <f t="shared" si="143"/>
        <v/>
      </c>
    </row>
    <row r="2271" spans="8:11" x14ac:dyDescent="0.3">
      <c r="H2271" s="1" t="str">
        <f t="shared" si="140"/>
        <v/>
      </c>
      <c r="I2271" s="13" t="str">
        <f t="shared" si="141"/>
        <v/>
      </c>
      <c r="J2271" s="13" t="str">
        <f t="shared" si="142"/>
        <v/>
      </c>
      <c r="K2271" s="13" t="str">
        <f t="shared" si="143"/>
        <v/>
      </c>
    </row>
    <row r="2272" spans="8:11" x14ac:dyDescent="0.3">
      <c r="H2272" s="1" t="str">
        <f t="shared" si="140"/>
        <v/>
      </c>
      <c r="I2272" s="13" t="str">
        <f t="shared" si="141"/>
        <v/>
      </c>
      <c r="J2272" s="13" t="str">
        <f t="shared" si="142"/>
        <v/>
      </c>
      <c r="K2272" s="13" t="str">
        <f t="shared" si="143"/>
        <v/>
      </c>
    </row>
    <row r="2273" spans="8:11" x14ac:dyDescent="0.3">
      <c r="H2273" s="1" t="str">
        <f t="shared" si="140"/>
        <v/>
      </c>
      <c r="I2273" s="13" t="str">
        <f t="shared" si="141"/>
        <v/>
      </c>
      <c r="J2273" s="13" t="str">
        <f t="shared" si="142"/>
        <v/>
      </c>
      <c r="K2273" s="13" t="str">
        <f t="shared" si="143"/>
        <v/>
      </c>
    </row>
    <row r="2274" spans="8:11" x14ac:dyDescent="0.3">
      <c r="H2274" s="1" t="str">
        <f t="shared" si="140"/>
        <v/>
      </c>
      <c r="I2274" s="13" t="str">
        <f t="shared" si="141"/>
        <v/>
      </c>
      <c r="J2274" s="13" t="str">
        <f t="shared" si="142"/>
        <v/>
      </c>
      <c r="K2274" s="13" t="str">
        <f t="shared" si="143"/>
        <v/>
      </c>
    </row>
    <row r="2275" spans="8:11" x14ac:dyDescent="0.3">
      <c r="H2275" s="1" t="str">
        <f t="shared" si="140"/>
        <v/>
      </c>
      <c r="I2275" s="13" t="str">
        <f t="shared" si="141"/>
        <v/>
      </c>
      <c r="J2275" s="13" t="str">
        <f t="shared" si="142"/>
        <v/>
      </c>
      <c r="K2275" s="13" t="str">
        <f t="shared" si="143"/>
        <v/>
      </c>
    </row>
    <row r="2276" spans="8:11" x14ac:dyDescent="0.3">
      <c r="H2276" s="1" t="str">
        <f t="shared" ref="H2276:H2339" si="144">IF(AND(LEN(I2276)&gt;0,LEN(J2276)&gt;0),J2276-I2276,"")</f>
        <v/>
      </c>
      <c r="I2276" s="13" t="str">
        <f t="shared" ref="I2276:I2339" si="145">IF(B2276="","",IF(ISNUMBER(B2276),B2276,DATE(VALUE(RIGHT(TRIM(B2276),4)),VALUE(MID(TRIM(B2276),4,2)),VALUE(LEFT(TRIM(B2276),2)))))</f>
        <v/>
      </c>
      <c r="J2276" s="13" t="str">
        <f t="shared" ref="J2276:J2339" si="146">IF(E2276="","",IF(ISNUMBER(E2276),E2276,DATE(VALUE(RIGHT(TRIM(E2276),4)),VALUE(MID(TRIM(E2276),4,2)),VALUE(LEFT(TRIM(E2276),2)))))</f>
        <v/>
      </c>
      <c r="K2276" s="13" t="str">
        <f t="shared" ref="K2276:K2339" si="147">IF(F2276="","",IF(ISNUMBER(F2276),F2276,DATE(VALUE(RIGHT(TRIM(F2276),4)),VALUE(MID(TRIM(F2276),4,2)),VALUE(LEFT(TRIM(F2276),2)))))</f>
        <v/>
      </c>
    </row>
    <row r="2277" spans="8:11" x14ac:dyDescent="0.3">
      <c r="H2277" s="1" t="str">
        <f t="shared" si="144"/>
        <v/>
      </c>
      <c r="I2277" s="13" t="str">
        <f t="shared" si="145"/>
        <v/>
      </c>
      <c r="J2277" s="13" t="str">
        <f t="shared" si="146"/>
        <v/>
      </c>
      <c r="K2277" s="13" t="str">
        <f t="shared" si="147"/>
        <v/>
      </c>
    </row>
    <row r="2278" spans="8:11" x14ac:dyDescent="0.3">
      <c r="H2278" s="1" t="str">
        <f t="shared" si="144"/>
        <v/>
      </c>
      <c r="I2278" s="13" t="str">
        <f t="shared" si="145"/>
        <v/>
      </c>
      <c r="J2278" s="13" t="str">
        <f t="shared" si="146"/>
        <v/>
      </c>
      <c r="K2278" s="13" t="str">
        <f t="shared" si="147"/>
        <v/>
      </c>
    </row>
    <row r="2279" spans="8:11" x14ac:dyDescent="0.3">
      <c r="H2279" s="1" t="str">
        <f t="shared" si="144"/>
        <v/>
      </c>
      <c r="I2279" s="13" t="str">
        <f t="shared" si="145"/>
        <v/>
      </c>
      <c r="J2279" s="13" t="str">
        <f t="shared" si="146"/>
        <v/>
      </c>
      <c r="K2279" s="13" t="str">
        <f t="shared" si="147"/>
        <v/>
      </c>
    </row>
    <row r="2280" spans="8:11" x14ac:dyDescent="0.3">
      <c r="H2280" s="1" t="str">
        <f t="shared" si="144"/>
        <v/>
      </c>
      <c r="I2280" s="13" t="str">
        <f t="shared" si="145"/>
        <v/>
      </c>
      <c r="J2280" s="13" t="str">
        <f t="shared" si="146"/>
        <v/>
      </c>
      <c r="K2280" s="13" t="str">
        <f t="shared" si="147"/>
        <v/>
      </c>
    </row>
    <row r="2281" spans="8:11" x14ac:dyDescent="0.3">
      <c r="H2281" s="1" t="str">
        <f t="shared" si="144"/>
        <v/>
      </c>
      <c r="I2281" s="13" t="str">
        <f t="shared" si="145"/>
        <v/>
      </c>
      <c r="J2281" s="13" t="str">
        <f t="shared" si="146"/>
        <v/>
      </c>
      <c r="K2281" s="13" t="str">
        <f t="shared" si="147"/>
        <v/>
      </c>
    </row>
    <row r="2282" spans="8:11" x14ac:dyDescent="0.3">
      <c r="H2282" s="1" t="str">
        <f t="shared" si="144"/>
        <v/>
      </c>
      <c r="I2282" s="13" t="str">
        <f t="shared" si="145"/>
        <v/>
      </c>
      <c r="J2282" s="13" t="str">
        <f t="shared" si="146"/>
        <v/>
      </c>
      <c r="K2282" s="13" t="str">
        <f t="shared" si="147"/>
        <v/>
      </c>
    </row>
    <row r="2283" spans="8:11" x14ac:dyDescent="0.3">
      <c r="H2283" s="1" t="str">
        <f t="shared" si="144"/>
        <v/>
      </c>
      <c r="I2283" s="13" t="str">
        <f t="shared" si="145"/>
        <v/>
      </c>
      <c r="J2283" s="13" t="str">
        <f t="shared" si="146"/>
        <v/>
      </c>
      <c r="K2283" s="13" t="str">
        <f t="shared" si="147"/>
        <v/>
      </c>
    </row>
    <row r="2284" spans="8:11" x14ac:dyDescent="0.3">
      <c r="H2284" s="1" t="str">
        <f t="shared" si="144"/>
        <v/>
      </c>
      <c r="I2284" s="13" t="str">
        <f t="shared" si="145"/>
        <v/>
      </c>
      <c r="J2284" s="13" t="str">
        <f t="shared" si="146"/>
        <v/>
      </c>
      <c r="K2284" s="13" t="str">
        <f t="shared" si="147"/>
        <v/>
      </c>
    </row>
    <row r="2285" spans="8:11" x14ac:dyDescent="0.3">
      <c r="H2285" s="1" t="str">
        <f t="shared" si="144"/>
        <v/>
      </c>
      <c r="I2285" s="13" t="str">
        <f t="shared" si="145"/>
        <v/>
      </c>
      <c r="J2285" s="13" t="str">
        <f t="shared" si="146"/>
        <v/>
      </c>
      <c r="K2285" s="13" t="str">
        <f t="shared" si="147"/>
        <v/>
      </c>
    </row>
    <row r="2286" spans="8:11" x14ac:dyDescent="0.3">
      <c r="H2286" s="1" t="str">
        <f t="shared" si="144"/>
        <v/>
      </c>
      <c r="I2286" s="13" t="str">
        <f t="shared" si="145"/>
        <v/>
      </c>
      <c r="J2286" s="13" t="str">
        <f t="shared" si="146"/>
        <v/>
      </c>
      <c r="K2286" s="13" t="str">
        <f t="shared" si="147"/>
        <v/>
      </c>
    </row>
    <row r="2287" spans="8:11" x14ac:dyDescent="0.3">
      <c r="H2287" s="1" t="str">
        <f t="shared" si="144"/>
        <v/>
      </c>
      <c r="I2287" s="13" t="str">
        <f t="shared" si="145"/>
        <v/>
      </c>
      <c r="J2287" s="13" t="str">
        <f t="shared" si="146"/>
        <v/>
      </c>
      <c r="K2287" s="13" t="str">
        <f t="shared" si="147"/>
        <v/>
      </c>
    </row>
    <row r="2288" spans="8:11" x14ac:dyDescent="0.3">
      <c r="H2288" s="1" t="str">
        <f t="shared" si="144"/>
        <v/>
      </c>
      <c r="I2288" s="13" t="str">
        <f t="shared" si="145"/>
        <v/>
      </c>
      <c r="J2288" s="13" t="str">
        <f t="shared" si="146"/>
        <v/>
      </c>
      <c r="K2288" s="13" t="str">
        <f t="shared" si="147"/>
        <v/>
      </c>
    </row>
    <row r="2289" spans="8:11" x14ac:dyDescent="0.3">
      <c r="H2289" s="1" t="str">
        <f t="shared" si="144"/>
        <v/>
      </c>
      <c r="I2289" s="13" t="str">
        <f t="shared" si="145"/>
        <v/>
      </c>
      <c r="J2289" s="13" t="str">
        <f t="shared" si="146"/>
        <v/>
      </c>
      <c r="K2289" s="13" t="str">
        <f t="shared" si="147"/>
        <v/>
      </c>
    </row>
    <row r="2290" spans="8:11" x14ac:dyDescent="0.3">
      <c r="H2290" s="1" t="str">
        <f t="shared" si="144"/>
        <v/>
      </c>
      <c r="I2290" s="13" t="str">
        <f t="shared" si="145"/>
        <v/>
      </c>
      <c r="J2290" s="13" t="str">
        <f t="shared" si="146"/>
        <v/>
      </c>
      <c r="K2290" s="13" t="str">
        <f t="shared" si="147"/>
        <v/>
      </c>
    </row>
    <row r="2291" spans="8:11" x14ac:dyDescent="0.3">
      <c r="H2291" s="1" t="str">
        <f t="shared" si="144"/>
        <v/>
      </c>
      <c r="I2291" s="13" t="str">
        <f t="shared" si="145"/>
        <v/>
      </c>
      <c r="J2291" s="13" t="str">
        <f t="shared" si="146"/>
        <v/>
      </c>
      <c r="K2291" s="13" t="str">
        <f t="shared" si="147"/>
        <v/>
      </c>
    </row>
    <row r="2292" spans="8:11" x14ac:dyDescent="0.3">
      <c r="H2292" s="1" t="str">
        <f t="shared" si="144"/>
        <v/>
      </c>
      <c r="I2292" s="13" t="str">
        <f t="shared" si="145"/>
        <v/>
      </c>
      <c r="J2292" s="13" t="str">
        <f t="shared" si="146"/>
        <v/>
      </c>
      <c r="K2292" s="13" t="str">
        <f t="shared" si="147"/>
        <v/>
      </c>
    </row>
    <row r="2293" spans="8:11" x14ac:dyDescent="0.3">
      <c r="H2293" s="1" t="str">
        <f t="shared" si="144"/>
        <v/>
      </c>
      <c r="I2293" s="13" t="str">
        <f t="shared" si="145"/>
        <v/>
      </c>
      <c r="J2293" s="13" t="str">
        <f t="shared" si="146"/>
        <v/>
      </c>
      <c r="K2293" s="13" t="str">
        <f t="shared" si="147"/>
        <v/>
      </c>
    </row>
    <row r="2294" spans="8:11" x14ac:dyDescent="0.3">
      <c r="H2294" s="1" t="str">
        <f t="shared" si="144"/>
        <v/>
      </c>
      <c r="I2294" s="13" t="str">
        <f t="shared" si="145"/>
        <v/>
      </c>
      <c r="J2294" s="13" t="str">
        <f t="shared" si="146"/>
        <v/>
      </c>
      <c r="K2294" s="13" t="str">
        <f t="shared" si="147"/>
        <v/>
      </c>
    </row>
    <row r="2295" spans="8:11" x14ac:dyDescent="0.3">
      <c r="H2295" s="1" t="str">
        <f t="shared" si="144"/>
        <v/>
      </c>
      <c r="I2295" s="13" t="str">
        <f t="shared" si="145"/>
        <v/>
      </c>
      <c r="J2295" s="13" t="str">
        <f t="shared" si="146"/>
        <v/>
      </c>
      <c r="K2295" s="13" t="str">
        <f t="shared" si="147"/>
        <v/>
      </c>
    </row>
    <row r="2296" spans="8:11" x14ac:dyDescent="0.3">
      <c r="H2296" s="1" t="str">
        <f t="shared" si="144"/>
        <v/>
      </c>
      <c r="I2296" s="13" t="str">
        <f t="shared" si="145"/>
        <v/>
      </c>
      <c r="J2296" s="13" t="str">
        <f t="shared" si="146"/>
        <v/>
      </c>
      <c r="K2296" s="13" t="str">
        <f t="shared" si="147"/>
        <v/>
      </c>
    </row>
    <row r="2297" spans="8:11" x14ac:dyDescent="0.3">
      <c r="H2297" s="1" t="str">
        <f t="shared" si="144"/>
        <v/>
      </c>
      <c r="I2297" s="13" t="str">
        <f t="shared" si="145"/>
        <v/>
      </c>
      <c r="J2297" s="13" t="str">
        <f t="shared" si="146"/>
        <v/>
      </c>
      <c r="K2297" s="13" t="str">
        <f t="shared" si="147"/>
        <v/>
      </c>
    </row>
    <row r="2298" spans="8:11" x14ac:dyDescent="0.3">
      <c r="H2298" s="1" t="str">
        <f t="shared" si="144"/>
        <v/>
      </c>
      <c r="I2298" s="13" t="str">
        <f t="shared" si="145"/>
        <v/>
      </c>
      <c r="J2298" s="13" t="str">
        <f t="shared" si="146"/>
        <v/>
      </c>
      <c r="K2298" s="13" t="str">
        <f t="shared" si="147"/>
        <v/>
      </c>
    </row>
    <row r="2299" spans="8:11" x14ac:dyDescent="0.3">
      <c r="H2299" s="1" t="str">
        <f t="shared" si="144"/>
        <v/>
      </c>
      <c r="I2299" s="13" t="str">
        <f t="shared" si="145"/>
        <v/>
      </c>
      <c r="J2299" s="13" t="str">
        <f t="shared" si="146"/>
        <v/>
      </c>
      <c r="K2299" s="13" t="str">
        <f t="shared" si="147"/>
        <v/>
      </c>
    </row>
    <row r="2300" spans="8:11" x14ac:dyDescent="0.3">
      <c r="H2300" s="1" t="str">
        <f t="shared" si="144"/>
        <v/>
      </c>
      <c r="I2300" s="13" t="str">
        <f t="shared" si="145"/>
        <v/>
      </c>
      <c r="J2300" s="13" t="str">
        <f t="shared" si="146"/>
        <v/>
      </c>
      <c r="K2300" s="13" t="str">
        <f t="shared" si="147"/>
        <v/>
      </c>
    </row>
    <row r="2301" spans="8:11" x14ac:dyDescent="0.3">
      <c r="H2301" s="1" t="str">
        <f t="shared" si="144"/>
        <v/>
      </c>
      <c r="I2301" s="13" t="str">
        <f t="shared" si="145"/>
        <v/>
      </c>
      <c r="J2301" s="13" t="str">
        <f t="shared" si="146"/>
        <v/>
      </c>
      <c r="K2301" s="13" t="str">
        <f t="shared" si="147"/>
        <v/>
      </c>
    </row>
    <row r="2302" spans="8:11" x14ac:dyDescent="0.3">
      <c r="H2302" s="1" t="str">
        <f t="shared" si="144"/>
        <v/>
      </c>
      <c r="I2302" s="13" t="str">
        <f t="shared" si="145"/>
        <v/>
      </c>
      <c r="J2302" s="13" t="str">
        <f t="shared" si="146"/>
        <v/>
      </c>
      <c r="K2302" s="13" t="str">
        <f t="shared" si="147"/>
        <v/>
      </c>
    </row>
    <row r="2303" spans="8:11" x14ac:dyDescent="0.3">
      <c r="H2303" s="1" t="str">
        <f t="shared" si="144"/>
        <v/>
      </c>
      <c r="I2303" s="13" t="str">
        <f t="shared" si="145"/>
        <v/>
      </c>
      <c r="J2303" s="13" t="str">
        <f t="shared" si="146"/>
        <v/>
      </c>
      <c r="K2303" s="13" t="str">
        <f t="shared" si="147"/>
        <v/>
      </c>
    </row>
    <row r="2304" spans="8:11" x14ac:dyDescent="0.3">
      <c r="H2304" s="1" t="str">
        <f t="shared" si="144"/>
        <v/>
      </c>
      <c r="I2304" s="13" t="str">
        <f t="shared" si="145"/>
        <v/>
      </c>
      <c r="J2304" s="13" t="str">
        <f t="shared" si="146"/>
        <v/>
      </c>
      <c r="K2304" s="13" t="str">
        <f t="shared" si="147"/>
        <v/>
      </c>
    </row>
    <row r="2305" spans="8:11" x14ac:dyDescent="0.3">
      <c r="H2305" s="1" t="str">
        <f t="shared" si="144"/>
        <v/>
      </c>
      <c r="I2305" s="13" t="str">
        <f t="shared" si="145"/>
        <v/>
      </c>
      <c r="J2305" s="13" t="str">
        <f t="shared" si="146"/>
        <v/>
      </c>
      <c r="K2305" s="13" t="str">
        <f t="shared" si="147"/>
        <v/>
      </c>
    </row>
    <row r="2306" spans="8:11" x14ac:dyDescent="0.3">
      <c r="H2306" s="1" t="str">
        <f t="shared" si="144"/>
        <v/>
      </c>
      <c r="I2306" s="13" t="str">
        <f t="shared" si="145"/>
        <v/>
      </c>
      <c r="J2306" s="13" t="str">
        <f t="shared" si="146"/>
        <v/>
      </c>
      <c r="K2306" s="13" t="str">
        <f t="shared" si="147"/>
        <v/>
      </c>
    </row>
    <row r="2307" spans="8:11" x14ac:dyDescent="0.3">
      <c r="H2307" s="1" t="str">
        <f t="shared" si="144"/>
        <v/>
      </c>
      <c r="I2307" s="13" t="str">
        <f t="shared" si="145"/>
        <v/>
      </c>
      <c r="J2307" s="13" t="str">
        <f t="shared" si="146"/>
        <v/>
      </c>
      <c r="K2307" s="13" t="str">
        <f t="shared" si="147"/>
        <v/>
      </c>
    </row>
    <row r="2308" spans="8:11" x14ac:dyDescent="0.3">
      <c r="H2308" s="1" t="str">
        <f t="shared" si="144"/>
        <v/>
      </c>
      <c r="I2308" s="13" t="str">
        <f t="shared" si="145"/>
        <v/>
      </c>
      <c r="J2308" s="13" t="str">
        <f t="shared" si="146"/>
        <v/>
      </c>
      <c r="K2308" s="13" t="str">
        <f t="shared" si="147"/>
        <v/>
      </c>
    </row>
    <row r="2309" spans="8:11" x14ac:dyDescent="0.3">
      <c r="H2309" s="1" t="str">
        <f t="shared" si="144"/>
        <v/>
      </c>
      <c r="I2309" s="13" t="str">
        <f t="shared" si="145"/>
        <v/>
      </c>
      <c r="J2309" s="13" t="str">
        <f t="shared" si="146"/>
        <v/>
      </c>
      <c r="K2309" s="13" t="str">
        <f t="shared" si="147"/>
        <v/>
      </c>
    </row>
    <row r="2310" spans="8:11" x14ac:dyDescent="0.3">
      <c r="H2310" s="1" t="str">
        <f t="shared" si="144"/>
        <v/>
      </c>
      <c r="I2310" s="13" t="str">
        <f t="shared" si="145"/>
        <v/>
      </c>
      <c r="J2310" s="13" t="str">
        <f t="shared" si="146"/>
        <v/>
      </c>
      <c r="K2310" s="13" t="str">
        <f t="shared" si="147"/>
        <v/>
      </c>
    </row>
    <row r="2311" spans="8:11" x14ac:dyDescent="0.3">
      <c r="H2311" s="1" t="str">
        <f t="shared" si="144"/>
        <v/>
      </c>
      <c r="I2311" s="13" t="str">
        <f t="shared" si="145"/>
        <v/>
      </c>
      <c r="J2311" s="13" t="str">
        <f t="shared" si="146"/>
        <v/>
      </c>
      <c r="K2311" s="13" t="str">
        <f t="shared" si="147"/>
        <v/>
      </c>
    </row>
    <row r="2312" spans="8:11" x14ac:dyDescent="0.3">
      <c r="H2312" s="1" t="str">
        <f t="shared" si="144"/>
        <v/>
      </c>
      <c r="I2312" s="13" t="str">
        <f t="shared" si="145"/>
        <v/>
      </c>
      <c r="J2312" s="13" t="str">
        <f t="shared" si="146"/>
        <v/>
      </c>
      <c r="K2312" s="13" t="str">
        <f t="shared" si="147"/>
        <v/>
      </c>
    </row>
    <row r="2313" spans="8:11" x14ac:dyDescent="0.3">
      <c r="H2313" s="1" t="str">
        <f t="shared" si="144"/>
        <v/>
      </c>
      <c r="I2313" s="13" t="str">
        <f t="shared" si="145"/>
        <v/>
      </c>
      <c r="J2313" s="13" t="str">
        <f t="shared" si="146"/>
        <v/>
      </c>
      <c r="K2313" s="13" t="str">
        <f t="shared" si="147"/>
        <v/>
      </c>
    </row>
    <row r="2314" spans="8:11" x14ac:dyDescent="0.3">
      <c r="H2314" s="1" t="str">
        <f t="shared" si="144"/>
        <v/>
      </c>
      <c r="I2314" s="13" t="str">
        <f t="shared" si="145"/>
        <v/>
      </c>
      <c r="J2314" s="13" t="str">
        <f t="shared" si="146"/>
        <v/>
      </c>
      <c r="K2314" s="13" t="str">
        <f t="shared" si="147"/>
        <v/>
      </c>
    </row>
    <row r="2315" spans="8:11" x14ac:dyDescent="0.3">
      <c r="H2315" s="1" t="str">
        <f t="shared" si="144"/>
        <v/>
      </c>
      <c r="I2315" s="13" t="str">
        <f t="shared" si="145"/>
        <v/>
      </c>
      <c r="J2315" s="13" t="str">
        <f t="shared" si="146"/>
        <v/>
      </c>
      <c r="K2315" s="13" t="str">
        <f t="shared" si="147"/>
        <v/>
      </c>
    </row>
    <row r="2316" spans="8:11" x14ac:dyDescent="0.3">
      <c r="H2316" s="1" t="str">
        <f t="shared" si="144"/>
        <v/>
      </c>
      <c r="I2316" s="13" t="str">
        <f t="shared" si="145"/>
        <v/>
      </c>
      <c r="J2316" s="13" t="str">
        <f t="shared" si="146"/>
        <v/>
      </c>
      <c r="K2316" s="13" t="str">
        <f t="shared" si="147"/>
        <v/>
      </c>
    </row>
    <row r="2317" spans="8:11" x14ac:dyDescent="0.3">
      <c r="H2317" s="1" t="str">
        <f t="shared" si="144"/>
        <v/>
      </c>
      <c r="I2317" s="13" t="str">
        <f t="shared" si="145"/>
        <v/>
      </c>
      <c r="J2317" s="13" t="str">
        <f t="shared" si="146"/>
        <v/>
      </c>
      <c r="K2317" s="13" t="str">
        <f t="shared" si="147"/>
        <v/>
      </c>
    </row>
    <row r="2318" spans="8:11" x14ac:dyDescent="0.3">
      <c r="H2318" s="1" t="str">
        <f t="shared" si="144"/>
        <v/>
      </c>
      <c r="I2318" s="13" t="str">
        <f t="shared" si="145"/>
        <v/>
      </c>
      <c r="J2318" s="13" t="str">
        <f t="shared" si="146"/>
        <v/>
      </c>
      <c r="K2318" s="13" t="str">
        <f t="shared" si="147"/>
        <v/>
      </c>
    </row>
    <row r="2319" spans="8:11" x14ac:dyDescent="0.3">
      <c r="H2319" s="1" t="str">
        <f t="shared" si="144"/>
        <v/>
      </c>
      <c r="I2319" s="13" t="str">
        <f t="shared" si="145"/>
        <v/>
      </c>
      <c r="J2319" s="13" t="str">
        <f t="shared" si="146"/>
        <v/>
      </c>
      <c r="K2319" s="13" t="str">
        <f t="shared" si="147"/>
        <v/>
      </c>
    </row>
    <row r="2320" spans="8:11" x14ac:dyDescent="0.3">
      <c r="H2320" s="1" t="str">
        <f t="shared" si="144"/>
        <v/>
      </c>
      <c r="I2320" s="13" t="str">
        <f t="shared" si="145"/>
        <v/>
      </c>
      <c r="J2320" s="13" t="str">
        <f t="shared" si="146"/>
        <v/>
      </c>
      <c r="K2320" s="13" t="str">
        <f t="shared" si="147"/>
        <v/>
      </c>
    </row>
    <row r="2321" spans="8:11" x14ac:dyDescent="0.3">
      <c r="H2321" s="1" t="str">
        <f t="shared" si="144"/>
        <v/>
      </c>
      <c r="I2321" s="13" t="str">
        <f t="shared" si="145"/>
        <v/>
      </c>
      <c r="J2321" s="13" t="str">
        <f t="shared" si="146"/>
        <v/>
      </c>
      <c r="K2321" s="13" t="str">
        <f t="shared" si="147"/>
        <v/>
      </c>
    </row>
    <row r="2322" spans="8:11" x14ac:dyDescent="0.3">
      <c r="H2322" s="1" t="str">
        <f t="shared" si="144"/>
        <v/>
      </c>
      <c r="I2322" s="13" t="str">
        <f t="shared" si="145"/>
        <v/>
      </c>
      <c r="J2322" s="13" t="str">
        <f t="shared" si="146"/>
        <v/>
      </c>
      <c r="K2322" s="13" t="str">
        <f t="shared" si="147"/>
        <v/>
      </c>
    </row>
    <row r="2323" spans="8:11" x14ac:dyDescent="0.3">
      <c r="H2323" s="1" t="str">
        <f t="shared" si="144"/>
        <v/>
      </c>
      <c r="I2323" s="13" t="str">
        <f t="shared" si="145"/>
        <v/>
      </c>
      <c r="J2323" s="13" t="str">
        <f t="shared" si="146"/>
        <v/>
      </c>
      <c r="K2323" s="13" t="str">
        <f t="shared" si="147"/>
        <v/>
      </c>
    </row>
    <row r="2324" spans="8:11" x14ac:dyDescent="0.3">
      <c r="H2324" s="1" t="str">
        <f t="shared" si="144"/>
        <v/>
      </c>
      <c r="I2324" s="13" t="str">
        <f t="shared" si="145"/>
        <v/>
      </c>
      <c r="J2324" s="13" t="str">
        <f t="shared" si="146"/>
        <v/>
      </c>
      <c r="K2324" s="13" t="str">
        <f t="shared" si="147"/>
        <v/>
      </c>
    </row>
    <row r="2325" spans="8:11" x14ac:dyDescent="0.3">
      <c r="H2325" s="1" t="str">
        <f t="shared" si="144"/>
        <v/>
      </c>
      <c r="I2325" s="13" t="str">
        <f t="shared" si="145"/>
        <v/>
      </c>
      <c r="J2325" s="13" t="str">
        <f t="shared" si="146"/>
        <v/>
      </c>
      <c r="K2325" s="13" t="str">
        <f t="shared" si="147"/>
        <v/>
      </c>
    </row>
    <row r="2326" spans="8:11" x14ac:dyDescent="0.3">
      <c r="H2326" s="1" t="str">
        <f t="shared" si="144"/>
        <v/>
      </c>
      <c r="I2326" s="13" t="str">
        <f t="shared" si="145"/>
        <v/>
      </c>
      <c r="J2326" s="13" t="str">
        <f t="shared" si="146"/>
        <v/>
      </c>
      <c r="K2326" s="13" t="str">
        <f t="shared" si="147"/>
        <v/>
      </c>
    </row>
    <row r="2327" spans="8:11" x14ac:dyDescent="0.3">
      <c r="H2327" s="1" t="str">
        <f t="shared" si="144"/>
        <v/>
      </c>
      <c r="I2327" s="13" t="str">
        <f t="shared" si="145"/>
        <v/>
      </c>
      <c r="J2327" s="13" t="str">
        <f t="shared" si="146"/>
        <v/>
      </c>
      <c r="K2327" s="13" t="str">
        <f t="shared" si="147"/>
        <v/>
      </c>
    </row>
    <row r="2328" spans="8:11" x14ac:dyDescent="0.3">
      <c r="H2328" s="1" t="str">
        <f t="shared" si="144"/>
        <v/>
      </c>
      <c r="I2328" s="13" t="str">
        <f t="shared" si="145"/>
        <v/>
      </c>
      <c r="J2328" s="13" t="str">
        <f t="shared" si="146"/>
        <v/>
      </c>
      <c r="K2328" s="13" t="str">
        <f t="shared" si="147"/>
        <v/>
      </c>
    </row>
    <row r="2329" spans="8:11" x14ac:dyDescent="0.3">
      <c r="H2329" s="1" t="str">
        <f t="shared" si="144"/>
        <v/>
      </c>
      <c r="I2329" s="13" t="str">
        <f t="shared" si="145"/>
        <v/>
      </c>
      <c r="J2329" s="13" t="str">
        <f t="shared" si="146"/>
        <v/>
      </c>
      <c r="K2329" s="13" t="str">
        <f t="shared" si="147"/>
        <v/>
      </c>
    </row>
    <row r="2330" spans="8:11" x14ac:dyDescent="0.3">
      <c r="H2330" s="1" t="str">
        <f t="shared" si="144"/>
        <v/>
      </c>
      <c r="I2330" s="13" t="str">
        <f t="shared" si="145"/>
        <v/>
      </c>
      <c r="J2330" s="13" t="str">
        <f t="shared" si="146"/>
        <v/>
      </c>
      <c r="K2330" s="13" t="str">
        <f t="shared" si="147"/>
        <v/>
      </c>
    </row>
    <row r="2331" spans="8:11" x14ac:dyDescent="0.3">
      <c r="H2331" s="1" t="str">
        <f t="shared" si="144"/>
        <v/>
      </c>
      <c r="I2331" s="13" t="str">
        <f t="shared" si="145"/>
        <v/>
      </c>
      <c r="J2331" s="13" t="str">
        <f t="shared" si="146"/>
        <v/>
      </c>
      <c r="K2331" s="13" t="str">
        <f t="shared" si="147"/>
        <v/>
      </c>
    </row>
    <row r="2332" spans="8:11" x14ac:dyDescent="0.3">
      <c r="H2332" s="1" t="str">
        <f t="shared" si="144"/>
        <v/>
      </c>
      <c r="I2332" s="13" t="str">
        <f t="shared" si="145"/>
        <v/>
      </c>
      <c r="J2332" s="13" t="str">
        <f t="shared" si="146"/>
        <v/>
      </c>
      <c r="K2332" s="13" t="str">
        <f t="shared" si="147"/>
        <v/>
      </c>
    </row>
    <row r="2333" spans="8:11" x14ac:dyDescent="0.3">
      <c r="H2333" s="1" t="str">
        <f t="shared" si="144"/>
        <v/>
      </c>
      <c r="I2333" s="13" t="str">
        <f t="shared" si="145"/>
        <v/>
      </c>
      <c r="J2333" s="13" t="str">
        <f t="shared" si="146"/>
        <v/>
      </c>
      <c r="K2333" s="13" t="str">
        <f t="shared" si="147"/>
        <v/>
      </c>
    </row>
    <row r="2334" spans="8:11" x14ac:dyDescent="0.3">
      <c r="H2334" s="1" t="str">
        <f t="shared" si="144"/>
        <v/>
      </c>
      <c r="I2334" s="13" t="str">
        <f t="shared" si="145"/>
        <v/>
      </c>
      <c r="J2334" s="13" t="str">
        <f t="shared" si="146"/>
        <v/>
      </c>
      <c r="K2334" s="13" t="str">
        <f t="shared" si="147"/>
        <v/>
      </c>
    </row>
    <row r="2335" spans="8:11" x14ac:dyDescent="0.3">
      <c r="H2335" s="1" t="str">
        <f t="shared" si="144"/>
        <v/>
      </c>
      <c r="I2335" s="13" t="str">
        <f t="shared" si="145"/>
        <v/>
      </c>
      <c r="J2335" s="13" t="str">
        <f t="shared" si="146"/>
        <v/>
      </c>
      <c r="K2335" s="13" t="str">
        <f t="shared" si="147"/>
        <v/>
      </c>
    </row>
    <row r="2336" spans="8:11" x14ac:dyDescent="0.3">
      <c r="H2336" s="1" t="str">
        <f t="shared" si="144"/>
        <v/>
      </c>
      <c r="I2336" s="13" t="str">
        <f t="shared" si="145"/>
        <v/>
      </c>
      <c r="J2336" s="13" t="str">
        <f t="shared" si="146"/>
        <v/>
      </c>
      <c r="K2336" s="13" t="str">
        <f t="shared" si="147"/>
        <v/>
      </c>
    </row>
    <row r="2337" spans="8:11" x14ac:dyDescent="0.3">
      <c r="H2337" s="1" t="str">
        <f t="shared" si="144"/>
        <v/>
      </c>
      <c r="I2337" s="13" t="str">
        <f t="shared" si="145"/>
        <v/>
      </c>
      <c r="J2337" s="13" t="str">
        <f t="shared" si="146"/>
        <v/>
      </c>
      <c r="K2337" s="13" t="str">
        <f t="shared" si="147"/>
        <v/>
      </c>
    </row>
    <row r="2338" spans="8:11" x14ac:dyDescent="0.3">
      <c r="H2338" s="1" t="str">
        <f t="shared" si="144"/>
        <v/>
      </c>
      <c r="I2338" s="13" t="str">
        <f t="shared" si="145"/>
        <v/>
      </c>
      <c r="J2338" s="13" t="str">
        <f t="shared" si="146"/>
        <v/>
      </c>
      <c r="K2338" s="13" t="str">
        <f t="shared" si="147"/>
        <v/>
      </c>
    </row>
    <row r="2339" spans="8:11" x14ac:dyDescent="0.3">
      <c r="H2339" s="1" t="str">
        <f t="shared" si="144"/>
        <v/>
      </c>
      <c r="I2339" s="13" t="str">
        <f t="shared" si="145"/>
        <v/>
      </c>
      <c r="J2339" s="13" t="str">
        <f t="shared" si="146"/>
        <v/>
      </c>
      <c r="K2339" s="13" t="str">
        <f t="shared" si="147"/>
        <v/>
      </c>
    </row>
    <row r="2340" spans="8:11" x14ac:dyDescent="0.3">
      <c r="H2340" s="1" t="str">
        <f t="shared" ref="H2340:H2403" si="148">IF(AND(LEN(I2340)&gt;0,LEN(J2340)&gt;0),J2340-I2340,"")</f>
        <v/>
      </c>
      <c r="I2340" s="13" t="str">
        <f t="shared" ref="I2340:I2403" si="149">IF(B2340="","",IF(ISNUMBER(B2340),B2340,DATE(VALUE(RIGHT(TRIM(B2340),4)),VALUE(MID(TRIM(B2340),4,2)),VALUE(LEFT(TRIM(B2340),2)))))</f>
        <v/>
      </c>
      <c r="J2340" s="13" t="str">
        <f t="shared" ref="J2340:J2403" si="150">IF(E2340="","",IF(ISNUMBER(E2340),E2340,DATE(VALUE(RIGHT(TRIM(E2340),4)),VALUE(MID(TRIM(E2340),4,2)),VALUE(LEFT(TRIM(E2340),2)))))</f>
        <v/>
      </c>
      <c r="K2340" s="13" t="str">
        <f t="shared" ref="K2340:K2403" si="151">IF(F2340="","",IF(ISNUMBER(F2340),F2340,DATE(VALUE(RIGHT(TRIM(F2340),4)),VALUE(MID(TRIM(F2340),4,2)),VALUE(LEFT(TRIM(F2340),2)))))</f>
        <v/>
      </c>
    </row>
    <row r="2341" spans="8:11" x14ac:dyDescent="0.3">
      <c r="H2341" s="1" t="str">
        <f t="shared" si="148"/>
        <v/>
      </c>
      <c r="I2341" s="13" t="str">
        <f t="shared" si="149"/>
        <v/>
      </c>
      <c r="J2341" s="13" t="str">
        <f t="shared" si="150"/>
        <v/>
      </c>
      <c r="K2341" s="13" t="str">
        <f t="shared" si="151"/>
        <v/>
      </c>
    </row>
    <row r="2342" spans="8:11" x14ac:dyDescent="0.3">
      <c r="H2342" s="1" t="str">
        <f t="shared" si="148"/>
        <v/>
      </c>
      <c r="I2342" s="13" t="str">
        <f t="shared" si="149"/>
        <v/>
      </c>
      <c r="J2342" s="13" t="str">
        <f t="shared" si="150"/>
        <v/>
      </c>
      <c r="K2342" s="13" t="str">
        <f t="shared" si="151"/>
        <v/>
      </c>
    </row>
    <row r="2343" spans="8:11" x14ac:dyDescent="0.3">
      <c r="H2343" s="1" t="str">
        <f t="shared" si="148"/>
        <v/>
      </c>
      <c r="I2343" s="13" t="str">
        <f t="shared" si="149"/>
        <v/>
      </c>
      <c r="J2343" s="13" t="str">
        <f t="shared" si="150"/>
        <v/>
      </c>
      <c r="K2343" s="13" t="str">
        <f t="shared" si="151"/>
        <v/>
      </c>
    </row>
    <row r="2344" spans="8:11" x14ac:dyDescent="0.3">
      <c r="H2344" s="1" t="str">
        <f t="shared" si="148"/>
        <v/>
      </c>
      <c r="I2344" s="13" t="str">
        <f t="shared" si="149"/>
        <v/>
      </c>
      <c r="J2344" s="13" t="str">
        <f t="shared" si="150"/>
        <v/>
      </c>
      <c r="K2344" s="13" t="str">
        <f t="shared" si="151"/>
        <v/>
      </c>
    </row>
    <row r="2345" spans="8:11" x14ac:dyDescent="0.3">
      <c r="H2345" s="1" t="str">
        <f t="shared" si="148"/>
        <v/>
      </c>
      <c r="I2345" s="13" t="str">
        <f t="shared" si="149"/>
        <v/>
      </c>
      <c r="J2345" s="13" t="str">
        <f t="shared" si="150"/>
        <v/>
      </c>
      <c r="K2345" s="13" t="str">
        <f t="shared" si="151"/>
        <v/>
      </c>
    </row>
    <row r="2346" spans="8:11" x14ac:dyDescent="0.3">
      <c r="H2346" s="1" t="str">
        <f t="shared" si="148"/>
        <v/>
      </c>
      <c r="I2346" s="13" t="str">
        <f t="shared" si="149"/>
        <v/>
      </c>
      <c r="J2346" s="13" t="str">
        <f t="shared" si="150"/>
        <v/>
      </c>
      <c r="K2346" s="13" t="str">
        <f t="shared" si="151"/>
        <v/>
      </c>
    </row>
    <row r="2347" spans="8:11" x14ac:dyDescent="0.3">
      <c r="H2347" s="1" t="str">
        <f t="shared" si="148"/>
        <v/>
      </c>
      <c r="I2347" s="13" t="str">
        <f t="shared" si="149"/>
        <v/>
      </c>
      <c r="J2347" s="13" t="str">
        <f t="shared" si="150"/>
        <v/>
      </c>
      <c r="K2347" s="13" t="str">
        <f t="shared" si="151"/>
        <v/>
      </c>
    </row>
    <row r="2348" spans="8:11" x14ac:dyDescent="0.3">
      <c r="H2348" s="1" t="str">
        <f t="shared" si="148"/>
        <v/>
      </c>
      <c r="I2348" s="13" t="str">
        <f t="shared" si="149"/>
        <v/>
      </c>
      <c r="J2348" s="13" t="str">
        <f t="shared" si="150"/>
        <v/>
      </c>
      <c r="K2348" s="13" t="str">
        <f t="shared" si="151"/>
        <v/>
      </c>
    </row>
    <row r="2349" spans="8:11" x14ac:dyDescent="0.3">
      <c r="H2349" s="1" t="str">
        <f t="shared" si="148"/>
        <v/>
      </c>
      <c r="I2349" s="13" t="str">
        <f t="shared" si="149"/>
        <v/>
      </c>
      <c r="J2349" s="13" t="str">
        <f t="shared" si="150"/>
        <v/>
      </c>
      <c r="K2349" s="13" t="str">
        <f t="shared" si="151"/>
        <v/>
      </c>
    </row>
    <row r="2350" spans="8:11" x14ac:dyDescent="0.3">
      <c r="H2350" s="1" t="str">
        <f t="shared" si="148"/>
        <v/>
      </c>
      <c r="I2350" s="13" t="str">
        <f t="shared" si="149"/>
        <v/>
      </c>
      <c r="J2350" s="13" t="str">
        <f t="shared" si="150"/>
        <v/>
      </c>
      <c r="K2350" s="13" t="str">
        <f t="shared" si="151"/>
        <v/>
      </c>
    </row>
    <row r="2351" spans="8:11" x14ac:dyDescent="0.3">
      <c r="H2351" s="1" t="str">
        <f t="shared" si="148"/>
        <v/>
      </c>
      <c r="I2351" s="13" t="str">
        <f t="shared" si="149"/>
        <v/>
      </c>
      <c r="J2351" s="13" t="str">
        <f t="shared" si="150"/>
        <v/>
      </c>
      <c r="K2351" s="13" t="str">
        <f t="shared" si="151"/>
        <v/>
      </c>
    </row>
    <row r="2352" spans="8:11" x14ac:dyDescent="0.3">
      <c r="H2352" s="1" t="str">
        <f t="shared" si="148"/>
        <v/>
      </c>
      <c r="I2352" s="13" t="str">
        <f t="shared" si="149"/>
        <v/>
      </c>
      <c r="J2352" s="13" t="str">
        <f t="shared" si="150"/>
        <v/>
      </c>
      <c r="K2352" s="13" t="str">
        <f t="shared" si="151"/>
        <v/>
      </c>
    </row>
    <row r="2353" spans="8:11" x14ac:dyDescent="0.3">
      <c r="H2353" s="1" t="str">
        <f t="shared" si="148"/>
        <v/>
      </c>
      <c r="I2353" s="13" t="str">
        <f t="shared" si="149"/>
        <v/>
      </c>
      <c r="J2353" s="13" t="str">
        <f t="shared" si="150"/>
        <v/>
      </c>
      <c r="K2353" s="13" t="str">
        <f t="shared" si="151"/>
        <v/>
      </c>
    </row>
    <row r="2354" spans="8:11" x14ac:dyDescent="0.3">
      <c r="H2354" s="1" t="str">
        <f t="shared" si="148"/>
        <v/>
      </c>
      <c r="I2354" s="13" t="str">
        <f t="shared" si="149"/>
        <v/>
      </c>
      <c r="J2354" s="13" t="str">
        <f t="shared" si="150"/>
        <v/>
      </c>
      <c r="K2354" s="13" t="str">
        <f t="shared" si="151"/>
        <v/>
      </c>
    </row>
    <row r="2355" spans="8:11" x14ac:dyDescent="0.3">
      <c r="H2355" s="1" t="str">
        <f t="shared" si="148"/>
        <v/>
      </c>
      <c r="I2355" s="13" t="str">
        <f t="shared" si="149"/>
        <v/>
      </c>
      <c r="J2355" s="13" t="str">
        <f t="shared" si="150"/>
        <v/>
      </c>
      <c r="K2355" s="13" t="str">
        <f t="shared" si="151"/>
        <v/>
      </c>
    </row>
    <row r="2356" spans="8:11" x14ac:dyDescent="0.3">
      <c r="H2356" s="1" t="str">
        <f t="shared" si="148"/>
        <v/>
      </c>
      <c r="I2356" s="13" t="str">
        <f t="shared" si="149"/>
        <v/>
      </c>
      <c r="J2356" s="13" t="str">
        <f t="shared" si="150"/>
        <v/>
      </c>
      <c r="K2356" s="13" t="str">
        <f t="shared" si="151"/>
        <v/>
      </c>
    </row>
    <row r="2357" spans="8:11" x14ac:dyDescent="0.3">
      <c r="H2357" s="1" t="str">
        <f t="shared" si="148"/>
        <v/>
      </c>
      <c r="I2357" s="13" t="str">
        <f t="shared" si="149"/>
        <v/>
      </c>
      <c r="J2357" s="13" t="str">
        <f t="shared" si="150"/>
        <v/>
      </c>
      <c r="K2357" s="13" t="str">
        <f t="shared" si="151"/>
        <v/>
      </c>
    </row>
    <row r="2358" spans="8:11" x14ac:dyDescent="0.3">
      <c r="H2358" s="1" t="str">
        <f t="shared" si="148"/>
        <v/>
      </c>
      <c r="I2358" s="13" t="str">
        <f t="shared" si="149"/>
        <v/>
      </c>
      <c r="J2358" s="13" t="str">
        <f t="shared" si="150"/>
        <v/>
      </c>
      <c r="K2358" s="13" t="str">
        <f t="shared" si="151"/>
        <v/>
      </c>
    </row>
    <row r="2359" spans="8:11" x14ac:dyDescent="0.3">
      <c r="H2359" s="1" t="str">
        <f t="shared" si="148"/>
        <v/>
      </c>
      <c r="I2359" s="13" t="str">
        <f t="shared" si="149"/>
        <v/>
      </c>
      <c r="J2359" s="13" t="str">
        <f t="shared" si="150"/>
        <v/>
      </c>
      <c r="K2359" s="13" t="str">
        <f t="shared" si="151"/>
        <v/>
      </c>
    </row>
    <row r="2360" spans="8:11" x14ac:dyDescent="0.3">
      <c r="H2360" s="1" t="str">
        <f t="shared" si="148"/>
        <v/>
      </c>
      <c r="I2360" s="13" t="str">
        <f t="shared" si="149"/>
        <v/>
      </c>
      <c r="J2360" s="13" t="str">
        <f t="shared" si="150"/>
        <v/>
      </c>
      <c r="K2360" s="13" t="str">
        <f t="shared" si="151"/>
        <v/>
      </c>
    </row>
    <row r="2361" spans="8:11" x14ac:dyDescent="0.3">
      <c r="H2361" s="1" t="str">
        <f t="shared" si="148"/>
        <v/>
      </c>
      <c r="I2361" s="13" t="str">
        <f t="shared" si="149"/>
        <v/>
      </c>
      <c r="J2361" s="13" t="str">
        <f t="shared" si="150"/>
        <v/>
      </c>
      <c r="K2361" s="13" t="str">
        <f t="shared" si="151"/>
        <v/>
      </c>
    </row>
    <row r="2362" spans="8:11" x14ac:dyDescent="0.3">
      <c r="H2362" s="1" t="str">
        <f t="shared" si="148"/>
        <v/>
      </c>
      <c r="I2362" s="13" t="str">
        <f t="shared" si="149"/>
        <v/>
      </c>
      <c r="J2362" s="13" t="str">
        <f t="shared" si="150"/>
        <v/>
      </c>
      <c r="K2362" s="13" t="str">
        <f t="shared" si="151"/>
        <v/>
      </c>
    </row>
    <row r="2363" spans="8:11" x14ac:dyDescent="0.3">
      <c r="H2363" s="1" t="str">
        <f t="shared" si="148"/>
        <v/>
      </c>
      <c r="I2363" s="13" t="str">
        <f t="shared" si="149"/>
        <v/>
      </c>
      <c r="J2363" s="13" t="str">
        <f t="shared" si="150"/>
        <v/>
      </c>
      <c r="K2363" s="13" t="str">
        <f t="shared" si="151"/>
        <v/>
      </c>
    </row>
    <row r="2364" spans="8:11" x14ac:dyDescent="0.3">
      <c r="H2364" s="1" t="str">
        <f t="shared" si="148"/>
        <v/>
      </c>
      <c r="I2364" s="13" t="str">
        <f t="shared" si="149"/>
        <v/>
      </c>
      <c r="J2364" s="13" t="str">
        <f t="shared" si="150"/>
        <v/>
      </c>
      <c r="K2364" s="13" t="str">
        <f t="shared" si="151"/>
        <v/>
      </c>
    </row>
    <row r="2365" spans="8:11" x14ac:dyDescent="0.3">
      <c r="H2365" s="1" t="str">
        <f t="shared" si="148"/>
        <v/>
      </c>
      <c r="I2365" s="13" t="str">
        <f t="shared" si="149"/>
        <v/>
      </c>
      <c r="J2365" s="13" t="str">
        <f t="shared" si="150"/>
        <v/>
      </c>
      <c r="K2365" s="13" t="str">
        <f t="shared" si="151"/>
        <v/>
      </c>
    </row>
    <row r="2366" spans="8:11" x14ac:dyDescent="0.3">
      <c r="H2366" s="1" t="str">
        <f t="shared" si="148"/>
        <v/>
      </c>
      <c r="I2366" s="13" t="str">
        <f t="shared" si="149"/>
        <v/>
      </c>
      <c r="J2366" s="13" t="str">
        <f t="shared" si="150"/>
        <v/>
      </c>
      <c r="K2366" s="13" t="str">
        <f t="shared" si="151"/>
        <v/>
      </c>
    </row>
    <row r="2367" spans="8:11" x14ac:dyDescent="0.3">
      <c r="H2367" s="1" t="str">
        <f t="shared" si="148"/>
        <v/>
      </c>
      <c r="I2367" s="13" t="str">
        <f t="shared" si="149"/>
        <v/>
      </c>
      <c r="J2367" s="13" t="str">
        <f t="shared" si="150"/>
        <v/>
      </c>
      <c r="K2367" s="13" t="str">
        <f t="shared" si="151"/>
        <v/>
      </c>
    </row>
    <row r="2368" spans="8:11" x14ac:dyDescent="0.3">
      <c r="H2368" s="1" t="str">
        <f t="shared" si="148"/>
        <v/>
      </c>
      <c r="I2368" s="13" t="str">
        <f t="shared" si="149"/>
        <v/>
      </c>
      <c r="J2368" s="13" t="str">
        <f t="shared" si="150"/>
        <v/>
      </c>
      <c r="K2368" s="13" t="str">
        <f t="shared" si="151"/>
        <v/>
      </c>
    </row>
    <row r="2369" spans="8:11" x14ac:dyDescent="0.3">
      <c r="H2369" s="1" t="str">
        <f t="shared" si="148"/>
        <v/>
      </c>
      <c r="I2369" s="13" t="str">
        <f t="shared" si="149"/>
        <v/>
      </c>
      <c r="J2369" s="13" t="str">
        <f t="shared" si="150"/>
        <v/>
      </c>
      <c r="K2369" s="13" t="str">
        <f t="shared" si="151"/>
        <v/>
      </c>
    </row>
    <row r="2370" spans="8:11" x14ac:dyDescent="0.3">
      <c r="H2370" s="1" t="str">
        <f t="shared" si="148"/>
        <v/>
      </c>
      <c r="I2370" s="13" t="str">
        <f t="shared" si="149"/>
        <v/>
      </c>
      <c r="J2370" s="13" t="str">
        <f t="shared" si="150"/>
        <v/>
      </c>
      <c r="K2370" s="13" t="str">
        <f t="shared" si="151"/>
        <v/>
      </c>
    </row>
    <row r="2371" spans="8:11" x14ac:dyDescent="0.3">
      <c r="H2371" s="1" t="str">
        <f t="shared" si="148"/>
        <v/>
      </c>
      <c r="I2371" s="13" t="str">
        <f t="shared" si="149"/>
        <v/>
      </c>
      <c r="J2371" s="13" t="str">
        <f t="shared" si="150"/>
        <v/>
      </c>
      <c r="K2371" s="13" t="str">
        <f t="shared" si="151"/>
        <v/>
      </c>
    </row>
    <row r="2372" spans="8:11" x14ac:dyDescent="0.3">
      <c r="H2372" s="1" t="str">
        <f t="shared" si="148"/>
        <v/>
      </c>
      <c r="I2372" s="13" t="str">
        <f t="shared" si="149"/>
        <v/>
      </c>
      <c r="J2372" s="13" t="str">
        <f t="shared" si="150"/>
        <v/>
      </c>
      <c r="K2372" s="13" t="str">
        <f t="shared" si="151"/>
        <v/>
      </c>
    </row>
    <row r="2373" spans="8:11" x14ac:dyDescent="0.3">
      <c r="H2373" s="1" t="str">
        <f t="shared" si="148"/>
        <v/>
      </c>
      <c r="I2373" s="13" t="str">
        <f t="shared" si="149"/>
        <v/>
      </c>
      <c r="J2373" s="13" t="str">
        <f t="shared" si="150"/>
        <v/>
      </c>
      <c r="K2373" s="13" t="str">
        <f t="shared" si="151"/>
        <v/>
      </c>
    </row>
    <row r="2374" spans="8:11" x14ac:dyDescent="0.3">
      <c r="H2374" s="1" t="str">
        <f t="shared" si="148"/>
        <v/>
      </c>
      <c r="I2374" s="13" t="str">
        <f t="shared" si="149"/>
        <v/>
      </c>
      <c r="J2374" s="13" t="str">
        <f t="shared" si="150"/>
        <v/>
      </c>
      <c r="K2374" s="13" t="str">
        <f t="shared" si="151"/>
        <v/>
      </c>
    </row>
    <row r="2375" spans="8:11" x14ac:dyDescent="0.3">
      <c r="H2375" s="1" t="str">
        <f t="shared" si="148"/>
        <v/>
      </c>
      <c r="I2375" s="13" t="str">
        <f t="shared" si="149"/>
        <v/>
      </c>
      <c r="J2375" s="13" t="str">
        <f t="shared" si="150"/>
        <v/>
      </c>
      <c r="K2375" s="13" t="str">
        <f t="shared" si="151"/>
        <v/>
      </c>
    </row>
    <row r="2376" spans="8:11" x14ac:dyDescent="0.3">
      <c r="H2376" s="1" t="str">
        <f t="shared" si="148"/>
        <v/>
      </c>
      <c r="I2376" s="13" t="str">
        <f t="shared" si="149"/>
        <v/>
      </c>
      <c r="J2376" s="13" t="str">
        <f t="shared" si="150"/>
        <v/>
      </c>
      <c r="K2376" s="13" t="str">
        <f t="shared" si="151"/>
        <v/>
      </c>
    </row>
    <row r="2377" spans="8:11" x14ac:dyDescent="0.3">
      <c r="H2377" s="1" t="str">
        <f t="shared" si="148"/>
        <v/>
      </c>
      <c r="I2377" s="13" t="str">
        <f t="shared" si="149"/>
        <v/>
      </c>
      <c r="J2377" s="13" t="str">
        <f t="shared" si="150"/>
        <v/>
      </c>
      <c r="K2377" s="13" t="str">
        <f t="shared" si="151"/>
        <v/>
      </c>
    </row>
    <row r="2378" spans="8:11" x14ac:dyDescent="0.3">
      <c r="H2378" s="1" t="str">
        <f t="shared" si="148"/>
        <v/>
      </c>
      <c r="I2378" s="13" t="str">
        <f t="shared" si="149"/>
        <v/>
      </c>
      <c r="J2378" s="13" t="str">
        <f t="shared" si="150"/>
        <v/>
      </c>
      <c r="K2378" s="13" t="str">
        <f t="shared" si="151"/>
        <v/>
      </c>
    </row>
    <row r="2379" spans="8:11" x14ac:dyDescent="0.3">
      <c r="H2379" s="1" t="str">
        <f t="shared" si="148"/>
        <v/>
      </c>
      <c r="I2379" s="13" t="str">
        <f t="shared" si="149"/>
        <v/>
      </c>
      <c r="J2379" s="13" t="str">
        <f t="shared" si="150"/>
        <v/>
      </c>
      <c r="K2379" s="13" t="str">
        <f t="shared" si="151"/>
        <v/>
      </c>
    </row>
    <row r="2380" spans="8:11" x14ac:dyDescent="0.3">
      <c r="H2380" s="1" t="str">
        <f t="shared" si="148"/>
        <v/>
      </c>
      <c r="I2380" s="13" t="str">
        <f t="shared" si="149"/>
        <v/>
      </c>
      <c r="J2380" s="13" t="str">
        <f t="shared" si="150"/>
        <v/>
      </c>
      <c r="K2380" s="13" t="str">
        <f t="shared" si="151"/>
        <v/>
      </c>
    </row>
    <row r="2381" spans="8:11" x14ac:dyDescent="0.3">
      <c r="H2381" s="1" t="str">
        <f t="shared" si="148"/>
        <v/>
      </c>
      <c r="I2381" s="13" t="str">
        <f t="shared" si="149"/>
        <v/>
      </c>
      <c r="J2381" s="13" t="str">
        <f t="shared" si="150"/>
        <v/>
      </c>
      <c r="K2381" s="13" t="str">
        <f t="shared" si="151"/>
        <v/>
      </c>
    </row>
    <row r="2382" spans="8:11" x14ac:dyDescent="0.3">
      <c r="H2382" s="1" t="str">
        <f t="shared" si="148"/>
        <v/>
      </c>
      <c r="I2382" s="13" t="str">
        <f t="shared" si="149"/>
        <v/>
      </c>
      <c r="J2382" s="13" t="str">
        <f t="shared" si="150"/>
        <v/>
      </c>
      <c r="K2382" s="13" t="str">
        <f t="shared" si="151"/>
        <v/>
      </c>
    </row>
    <row r="2383" spans="8:11" x14ac:dyDescent="0.3">
      <c r="H2383" s="1" t="str">
        <f t="shared" si="148"/>
        <v/>
      </c>
      <c r="I2383" s="13" t="str">
        <f t="shared" si="149"/>
        <v/>
      </c>
      <c r="J2383" s="13" t="str">
        <f t="shared" si="150"/>
        <v/>
      </c>
      <c r="K2383" s="13" t="str">
        <f t="shared" si="151"/>
        <v/>
      </c>
    </row>
    <row r="2384" spans="8:11" x14ac:dyDescent="0.3">
      <c r="H2384" s="1" t="str">
        <f t="shared" si="148"/>
        <v/>
      </c>
      <c r="I2384" s="13" t="str">
        <f t="shared" si="149"/>
        <v/>
      </c>
      <c r="J2384" s="13" t="str">
        <f t="shared" si="150"/>
        <v/>
      </c>
      <c r="K2384" s="13" t="str">
        <f t="shared" si="151"/>
        <v/>
      </c>
    </row>
    <row r="2385" spans="8:11" x14ac:dyDescent="0.3">
      <c r="H2385" s="1" t="str">
        <f t="shared" si="148"/>
        <v/>
      </c>
      <c r="I2385" s="13" t="str">
        <f t="shared" si="149"/>
        <v/>
      </c>
      <c r="J2385" s="13" t="str">
        <f t="shared" si="150"/>
        <v/>
      </c>
      <c r="K2385" s="13" t="str">
        <f t="shared" si="151"/>
        <v/>
      </c>
    </row>
    <row r="2386" spans="8:11" x14ac:dyDescent="0.3">
      <c r="H2386" s="1" t="str">
        <f t="shared" si="148"/>
        <v/>
      </c>
      <c r="I2386" s="13" t="str">
        <f t="shared" si="149"/>
        <v/>
      </c>
      <c r="J2386" s="13" t="str">
        <f t="shared" si="150"/>
        <v/>
      </c>
      <c r="K2386" s="13" t="str">
        <f t="shared" si="151"/>
        <v/>
      </c>
    </row>
    <row r="2387" spans="8:11" x14ac:dyDescent="0.3">
      <c r="H2387" s="1" t="str">
        <f t="shared" si="148"/>
        <v/>
      </c>
      <c r="I2387" s="13" t="str">
        <f t="shared" si="149"/>
        <v/>
      </c>
      <c r="J2387" s="13" t="str">
        <f t="shared" si="150"/>
        <v/>
      </c>
      <c r="K2387" s="13" t="str">
        <f t="shared" si="151"/>
        <v/>
      </c>
    </row>
    <row r="2388" spans="8:11" x14ac:dyDescent="0.3">
      <c r="H2388" s="1" t="str">
        <f t="shared" si="148"/>
        <v/>
      </c>
      <c r="I2388" s="13" t="str">
        <f t="shared" si="149"/>
        <v/>
      </c>
      <c r="J2388" s="13" t="str">
        <f t="shared" si="150"/>
        <v/>
      </c>
      <c r="K2388" s="13" t="str">
        <f t="shared" si="151"/>
        <v/>
      </c>
    </row>
    <row r="2389" spans="8:11" x14ac:dyDescent="0.3">
      <c r="H2389" s="1" t="str">
        <f t="shared" si="148"/>
        <v/>
      </c>
      <c r="I2389" s="13" t="str">
        <f t="shared" si="149"/>
        <v/>
      </c>
      <c r="J2389" s="13" t="str">
        <f t="shared" si="150"/>
        <v/>
      </c>
      <c r="K2389" s="13" t="str">
        <f t="shared" si="151"/>
        <v/>
      </c>
    </row>
    <row r="2390" spans="8:11" x14ac:dyDescent="0.3">
      <c r="H2390" s="1" t="str">
        <f t="shared" si="148"/>
        <v/>
      </c>
      <c r="I2390" s="13" t="str">
        <f t="shared" si="149"/>
        <v/>
      </c>
      <c r="J2390" s="13" t="str">
        <f t="shared" si="150"/>
        <v/>
      </c>
      <c r="K2390" s="13" t="str">
        <f t="shared" si="151"/>
        <v/>
      </c>
    </row>
    <row r="2391" spans="8:11" x14ac:dyDescent="0.3">
      <c r="H2391" s="1" t="str">
        <f t="shared" si="148"/>
        <v/>
      </c>
      <c r="I2391" s="13" t="str">
        <f t="shared" si="149"/>
        <v/>
      </c>
      <c r="J2391" s="13" t="str">
        <f t="shared" si="150"/>
        <v/>
      </c>
      <c r="K2391" s="13" t="str">
        <f t="shared" si="151"/>
        <v/>
      </c>
    </row>
    <row r="2392" spans="8:11" x14ac:dyDescent="0.3">
      <c r="H2392" s="1" t="str">
        <f t="shared" si="148"/>
        <v/>
      </c>
      <c r="I2392" s="13" t="str">
        <f t="shared" si="149"/>
        <v/>
      </c>
      <c r="J2392" s="13" t="str">
        <f t="shared" si="150"/>
        <v/>
      </c>
      <c r="K2392" s="13" t="str">
        <f t="shared" si="151"/>
        <v/>
      </c>
    </row>
    <row r="2393" spans="8:11" x14ac:dyDescent="0.3">
      <c r="H2393" s="1" t="str">
        <f t="shared" si="148"/>
        <v/>
      </c>
      <c r="I2393" s="13" t="str">
        <f t="shared" si="149"/>
        <v/>
      </c>
      <c r="J2393" s="13" t="str">
        <f t="shared" si="150"/>
        <v/>
      </c>
      <c r="K2393" s="13" t="str">
        <f t="shared" si="151"/>
        <v/>
      </c>
    </row>
    <row r="2394" spans="8:11" x14ac:dyDescent="0.3">
      <c r="H2394" s="1" t="str">
        <f t="shared" si="148"/>
        <v/>
      </c>
      <c r="I2394" s="13" t="str">
        <f t="shared" si="149"/>
        <v/>
      </c>
      <c r="J2394" s="13" t="str">
        <f t="shared" si="150"/>
        <v/>
      </c>
      <c r="K2394" s="13" t="str">
        <f t="shared" si="151"/>
        <v/>
      </c>
    </row>
    <row r="2395" spans="8:11" x14ac:dyDescent="0.3">
      <c r="H2395" s="1" t="str">
        <f t="shared" si="148"/>
        <v/>
      </c>
      <c r="I2395" s="13" t="str">
        <f t="shared" si="149"/>
        <v/>
      </c>
      <c r="J2395" s="13" t="str">
        <f t="shared" si="150"/>
        <v/>
      </c>
      <c r="K2395" s="13" t="str">
        <f t="shared" si="151"/>
        <v/>
      </c>
    </row>
    <row r="2396" spans="8:11" x14ac:dyDescent="0.3">
      <c r="H2396" s="1" t="str">
        <f t="shared" si="148"/>
        <v/>
      </c>
      <c r="I2396" s="13" t="str">
        <f t="shared" si="149"/>
        <v/>
      </c>
      <c r="J2396" s="13" t="str">
        <f t="shared" si="150"/>
        <v/>
      </c>
      <c r="K2396" s="13" t="str">
        <f t="shared" si="151"/>
        <v/>
      </c>
    </row>
    <row r="2397" spans="8:11" x14ac:dyDescent="0.3">
      <c r="H2397" s="1" t="str">
        <f t="shared" si="148"/>
        <v/>
      </c>
      <c r="I2397" s="13" t="str">
        <f t="shared" si="149"/>
        <v/>
      </c>
      <c r="J2397" s="13" t="str">
        <f t="shared" si="150"/>
        <v/>
      </c>
      <c r="K2397" s="13" t="str">
        <f t="shared" si="151"/>
        <v/>
      </c>
    </row>
    <row r="2398" spans="8:11" x14ac:dyDescent="0.3">
      <c r="H2398" s="1" t="str">
        <f t="shared" si="148"/>
        <v/>
      </c>
      <c r="I2398" s="13" t="str">
        <f t="shared" si="149"/>
        <v/>
      </c>
      <c r="J2398" s="13" t="str">
        <f t="shared" si="150"/>
        <v/>
      </c>
      <c r="K2398" s="13" t="str">
        <f t="shared" si="151"/>
        <v/>
      </c>
    </row>
    <row r="2399" spans="8:11" x14ac:dyDescent="0.3">
      <c r="H2399" s="1" t="str">
        <f t="shared" si="148"/>
        <v/>
      </c>
      <c r="I2399" s="13" t="str">
        <f t="shared" si="149"/>
        <v/>
      </c>
      <c r="J2399" s="13" t="str">
        <f t="shared" si="150"/>
        <v/>
      </c>
      <c r="K2399" s="13" t="str">
        <f t="shared" si="151"/>
        <v/>
      </c>
    </row>
    <row r="2400" spans="8:11" x14ac:dyDescent="0.3">
      <c r="H2400" s="1" t="str">
        <f t="shared" si="148"/>
        <v/>
      </c>
      <c r="I2400" s="13" t="str">
        <f t="shared" si="149"/>
        <v/>
      </c>
      <c r="J2400" s="13" t="str">
        <f t="shared" si="150"/>
        <v/>
      </c>
      <c r="K2400" s="13" t="str">
        <f t="shared" si="151"/>
        <v/>
      </c>
    </row>
    <row r="2401" spans="8:11" x14ac:dyDescent="0.3">
      <c r="H2401" s="1" t="str">
        <f t="shared" si="148"/>
        <v/>
      </c>
      <c r="I2401" s="13" t="str">
        <f t="shared" si="149"/>
        <v/>
      </c>
      <c r="J2401" s="13" t="str">
        <f t="shared" si="150"/>
        <v/>
      </c>
      <c r="K2401" s="13" t="str">
        <f t="shared" si="151"/>
        <v/>
      </c>
    </row>
    <row r="2402" spans="8:11" x14ac:dyDescent="0.3">
      <c r="H2402" s="1" t="str">
        <f t="shared" si="148"/>
        <v/>
      </c>
      <c r="I2402" s="13" t="str">
        <f t="shared" si="149"/>
        <v/>
      </c>
      <c r="J2402" s="13" t="str">
        <f t="shared" si="150"/>
        <v/>
      </c>
      <c r="K2402" s="13" t="str">
        <f t="shared" si="151"/>
        <v/>
      </c>
    </row>
    <row r="2403" spans="8:11" x14ac:dyDescent="0.3">
      <c r="H2403" s="1" t="str">
        <f t="shared" si="148"/>
        <v/>
      </c>
      <c r="I2403" s="13" t="str">
        <f t="shared" si="149"/>
        <v/>
      </c>
      <c r="J2403" s="13" t="str">
        <f t="shared" si="150"/>
        <v/>
      </c>
      <c r="K2403" s="13" t="str">
        <f t="shared" si="151"/>
        <v/>
      </c>
    </row>
    <row r="2404" spans="8:11" x14ac:dyDescent="0.3">
      <c r="H2404" s="1" t="str">
        <f t="shared" ref="H2404:H2467" si="152">IF(AND(LEN(I2404)&gt;0,LEN(J2404)&gt;0),J2404-I2404,"")</f>
        <v/>
      </c>
      <c r="I2404" s="13" t="str">
        <f t="shared" ref="I2404:I2467" si="153">IF(B2404="","",IF(ISNUMBER(B2404),B2404,DATE(VALUE(RIGHT(TRIM(B2404),4)),VALUE(MID(TRIM(B2404),4,2)),VALUE(LEFT(TRIM(B2404),2)))))</f>
        <v/>
      </c>
      <c r="J2404" s="13" t="str">
        <f t="shared" ref="J2404:J2467" si="154">IF(E2404="","",IF(ISNUMBER(E2404),E2404,DATE(VALUE(RIGHT(TRIM(E2404),4)),VALUE(MID(TRIM(E2404),4,2)),VALUE(LEFT(TRIM(E2404),2)))))</f>
        <v/>
      </c>
      <c r="K2404" s="13" t="str">
        <f t="shared" ref="K2404:K2467" si="155">IF(F2404="","",IF(ISNUMBER(F2404),F2404,DATE(VALUE(RIGHT(TRIM(F2404),4)),VALUE(MID(TRIM(F2404),4,2)),VALUE(LEFT(TRIM(F2404),2)))))</f>
        <v/>
      </c>
    </row>
    <row r="2405" spans="8:11" x14ac:dyDescent="0.3">
      <c r="H2405" s="1" t="str">
        <f t="shared" si="152"/>
        <v/>
      </c>
      <c r="I2405" s="13" t="str">
        <f t="shared" si="153"/>
        <v/>
      </c>
      <c r="J2405" s="13" t="str">
        <f t="shared" si="154"/>
        <v/>
      </c>
      <c r="K2405" s="13" t="str">
        <f t="shared" si="155"/>
        <v/>
      </c>
    </row>
    <row r="2406" spans="8:11" x14ac:dyDescent="0.3">
      <c r="H2406" s="1" t="str">
        <f t="shared" si="152"/>
        <v/>
      </c>
      <c r="I2406" s="13" t="str">
        <f t="shared" si="153"/>
        <v/>
      </c>
      <c r="J2406" s="13" t="str">
        <f t="shared" si="154"/>
        <v/>
      </c>
      <c r="K2406" s="13" t="str">
        <f t="shared" si="155"/>
        <v/>
      </c>
    </row>
    <row r="2407" spans="8:11" x14ac:dyDescent="0.3">
      <c r="H2407" s="1" t="str">
        <f t="shared" si="152"/>
        <v/>
      </c>
      <c r="I2407" s="13" t="str">
        <f t="shared" si="153"/>
        <v/>
      </c>
      <c r="J2407" s="13" t="str">
        <f t="shared" si="154"/>
        <v/>
      </c>
      <c r="K2407" s="13" t="str">
        <f t="shared" si="155"/>
        <v/>
      </c>
    </row>
    <row r="2408" spans="8:11" x14ac:dyDescent="0.3">
      <c r="H2408" s="1" t="str">
        <f t="shared" si="152"/>
        <v/>
      </c>
      <c r="I2408" s="13" t="str">
        <f t="shared" si="153"/>
        <v/>
      </c>
      <c r="J2408" s="13" t="str">
        <f t="shared" si="154"/>
        <v/>
      </c>
      <c r="K2408" s="13" t="str">
        <f t="shared" si="155"/>
        <v/>
      </c>
    </row>
    <row r="2409" spans="8:11" x14ac:dyDescent="0.3">
      <c r="H2409" s="1" t="str">
        <f t="shared" si="152"/>
        <v/>
      </c>
      <c r="I2409" s="13" t="str">
        <f t="shared" si="153"/>
        <v/>
      </c>
      <c r="J2409" s="13" t="str">
        <f t="shared" si="154"/>
        <v/>
      </c>
      <c r="K2409" s="13" t="str">
        <f t="shared" si="155"/>
        <v/>
      </c>
    </row>
    <row r="2410" spans="8:11" x14ac:dyDescent="0.3">
      <c r="H2410" s="1" t="str">
        <f t="shared" si="152"/>
        <v/>
      </c>
      <c r="I2410" s="13" t="str">
        <f t="shared" si="153"/>
        <v/>
      </c>
      <c r="J2410" s="13" t="str">
        <f t="shared" si="154"/>
        <v/>
      </c>
      <c r="K2410" s="13" t="str">
        <f t="shared" si="155"/>
        <v/>
      </c>
    </row>
    <row r="2411" spans="8:11" x14ac:dyDescent="0.3">
      <c r="H2411" s="1" t="str">
        <f t="shared" si="152"/>
        <v/>
      </c>
      <c r="I2411" s="13" t="str">
        <f t="shared" si="153"/>
        <v/>
      </c>
      <c r="J2411" s="13" t="str">
        <f t="shared" si="154"/>
        <v/>
      </c>
      <c r="K2411" s="13" t="str">
        <f t="shared" si="155"/>
        <v/>
      </c>
    </row>
    <row r="2412" spans="8:11" x14ac:dyDescent="0.3">
      <c r="H2412" s="1" t="str">
        <f t="shared" si="152"/>
        <v/>
      </c>
      <c r="I2412" s="13" t="str">
        <f t="shared" si="153"/>
        <v/>
      </c>
      <c r="J2412" s="13" t="str">
        <f t="shared" si="154"/>
        <v/>
      </c>
      <c r="K2412" s="13" t="str">
        <f t="shared" si="155"/>
        <v/>
      </c>
    </row>
    <row r="2413" spans="8:11" x14ac:dyDescent="0.3">
      <c r="H2413" s="1" t="str">
        <f t="shared" si="152"/>
        <v/>
      </c>
      <c r="I2413" s="13" t="str">
        <f t="shared" si="153"/>
        <v/>
      </c>
      <c r="J2413" s="13" t="str">
        <f t="shared" si="154"/>
        <v/>
      </c>
      <c r="K2413" s="13" t="str">
        <f t="shared" si="155"/>
        <v/>
      </c>
    </row>
    <row r="2414" spans="8:11" x14ac:dyDescent="0.3">
      <c r="H2414" s="1" t="str">
        <f t="shared" si="152"/>
        <v/>
      </c>
      <c r="I2414" s="13" t="str">
        <f t="shared" si="153"/>
        <v/>
      </c>
      <c r="J2414" s="13" t="str">
        <f t="shared" si="154"/>
        <v/>
      </c>
      <c r="K2414" s="13" t="str">
        <f t="shared" si="155"/>
        <v/>
      </c>
    </row>
    <row r="2415" spans="8:11" x14ac:dyDescent="0.3">
      <c r="H2415" s="1" t="str">
        <f t="shared" si="152"/>
        <v/>
      </c>
      <c r="I2415" s="13" t="str">
        <f t="shared" si="153"/>
        <v/>
      </c>
      <c r="J2415" s="13" t="str">
        <f t="shared" si="154"/>
        <v/>
      </c>
      <c r="K2415" s="13" t="str">
        <f t="shared" si="155"/>
        <v/>
      </c>
    </row>
    <row r="2416" spans="8:11" x14ac:dyDescent="0.3">
      <c r="H2416" s="1" t="str">
        <f t="shared" si="152"/>
        <v/>
      </c>
      <c r="I2416" s="13" t="str">
        <f t="shared" si="153"/>
        <v/>
      </c>
      <c r="J2416" s="13" t="str">
        <f t="shared" si="154"/>
        <v/>
      </c>
      <c r="K2416" s="13" t="str">
        <f t="shared" si="155"/>
        <v/>
      </c>
    </row>
    <row r="2417" spans="8:11" x14ac:dyDescent="0.3">
      <c r="H2417" s="1" t="str">
        <f t="shared" si="152"/>
        <v/>
      </c>
      <c r="I2417" s="13" t="str">
        <f t="shared" si="153"/>
        <v/>
      </c>
      <c r="J2417" s="13" t="str">
        <f t="shared" si="154"/>
        <v/>
      </c>
      <c r="K2417" s="13" t="str">
        <f t="shared" si="155"/>
        <v/>
      </c>
    </row>
    <row r="2418" spans="8:11" x14ac:dyDescent="0.3">
      <c r="H2418" s="1" t="str">
        <f t="shared" si="152"/>
        <v/>
      </c>
      <c r="I2418" s="13" t="str">
        <f t="shared" si="153"/>
        <v/>
      </c>
      <c r="J2418" s="13" t="str">
        <f t="shared" si="154"/>
        <v/>
      </c>
      <c r="K2418" s="13" t="str">
        <f t="shared" si="155"/>
        <v/>
      </c>
    </row>
    <row r="2419" spans="8:11" x14ac:dyDescent="0.3">
      <c r="H2419" s="1" t="str">
        <f t="shared" si="152"/>
        <v/>
      </c>
      <c r="I2419" s="13" t="str">
        <f t="shared" si="153"/>
        <v/>
      </c>
      <c r="J2419" s="13" t="str">
        <f t="shared" si="154"/>
        <v/>
      </c>
      <c r="K2419" s="13" t="str">
        <f t="shared" si="155"/>
        <v/>
      </c>
    </row>
    <row r="2420" spans="8:11" x14ac:dyDescent="0.3">
      <c r="H2420" s="1" t="str">
        <f t="shared" si="152"/>
        <v/>
      </c>
      <c r="I2420" s="13" t="str">
        <f t="shared" si="153"/>
        <v/>
      </c>
      <c r="J2420" s="13" t="str">
        <f t="shared" si="154"/>
        <v/>
      </c>
      <c r="K2420" s="13" t="str">
        <f t="shared" si="155"/>
        <v/>
      </c>
    </row>
    <row r="2421" spans="8:11" x14ac:dyDescent="0.3">
      <c r="H2421" s="1" t="str">
        <f t="shared" si="152"/>
        <v/>
      </c>
      <c r="I2421" s="13" t="str">
        <f t="shared" si="153"/>
        <v/>
      </c>
      <c r="J2421" s="13" t="str">
        <f t="shared" si="154"/>
        <v/>
      </c>
      <c r="K2421" s="13" t="str">
        <f t="shared" si="155"/>
        <v/>
      </c>
    </row>
    <row r="2422" spans="8:11" x14ac:dyDescent="0.3">
      <c r="H2422" s="1" t="str">
        <f t="shared" si="152"/>
        <v/>
      </c>
      <c r="I2422" s="13" t="str">
        <f t="shared" si="153"/>
        <v/>
      </c>
      <c r="J2422" s="13" t="str">
        <f t="shared" si="154"/>
        <v/>
      </c>
      <c r="K2422" s="13" t="str">
        <f t="shared" si="155"/>
        <v/>
      </c>
    </row>
    <row r="2423" spans="8:11" x14ac:dyDescent="0.3">
      <c r="H2423" s="1" t="str">
        <f t="shared" si="152"/>
        <v/>
      </c>
      <c r="I2423" s="13" t="str">
        <f t="shared" si="153"/>
        <v/>
      </c>
      <c r="J2423" s="13" t="str">
        <f t="shared" si="154"/>
        <v/>
      </c>
      <c r="K2423" s="13" t="str">
        <f t="shared" si="155"/>
        <v/>
      </c>
    </row>
    <row r="2424" spans="8:11" x14ac:dyDescent="0.3">
      <c r="H2424" s="1" t="str">
        <f t="shared" si="152"/>
        <v/>
      </c>
      <c r="I2424" s="13" t="str">
        <f t="shared" si="153"/>
        <v/>
      </c>
      <c r="J2424" s="13" t="str">
        <f t="shared" si="154"/>
        <v/>
      </c>
      <c r="K2424" s="13" t="str">
        <f t="shared" si="155"/>
        <v/>
      </c>
    </row>
    <row r="2425" spans="8:11" x14ac:dyDescent="0.3">
      <c r="H2425" s="1" t="str">
        <f t="shared" si="152"/>
        <v/>
      </c>
      <c r="I2425" s="13" t="str">
        <f t="shared" si="153"/>
        <v/>
      </c>
      <c r="J2425" s="13" t="str">
        <f t="shared" si="154"/>
        <v/>
      </c>
      <c r="K2425" s="13" t="str">
        <f t="shared" si="155"/>
        <v/>
      </c>
    </row>
    <row r="2426" spans="8:11" x14ac:dyDescent="0.3">
      <c r="H2426" s="1" t="str">
        <f t="shared" si="152"/>
        <v/>
      </c>
      <c r="I2426" s="13" t="str">
        <f t="shared" si="153"/>
        <v/>
      </c>
      <c r="J2426" s="13" t="str">
        <f t="shared" si="154"/>
        <v/>
      </c>
      <c r="K2426" s="13" t="str">
        <f t="shared" si="155"/>
        <v/>
      </c>
    </row>
    <row r="2427" spans="8:11" x14ac:dyDescent="0.3">
      <c r="H2427" s="1" t="str">
        <f t="shared" si="152"/>
        <v/>
      </c>
      <c r="I2427" s="13" t="str">
        <f t="shared" si="153"/>
        <v/>
      </c>
      <c r="J2427" s="13" t="str">
        <f t="shared" si="154"/>
        <v/>
      </c>
      <c r="K2427" s="13" t="str">
        <f t="shared" si="155"/>
        <v/>
      </c>
    </row>
    <row r="2428" spans="8:11" x14ac:dyDescent="0.3">
      <c r="H2428" s="1" t="str">
        <f t="shared" si="152"/>
        <v/>
      </c>
      <c r="I2428" s="13" t="str">
        <f t="shared" si="153"/>
        <v/>
      </c>
      <c r="J2428" s="13" t="str">
        <f t="shared" si="154"/>
        <v/>
      </c>
      <c r="K2428" s="13" t="str">
        <f t="shared" si="155"/>
        <v/>
      </c>
    </row>
    <row r="2429" spans="8:11" x14ac:dyDescent="0.3">
      <c r="H2429" s="1" t="str">
        <f t="shared" si="152"/>
        <v/>
      </c>
      <c r="I2429" s="13" t="str">
        <f t="shared" si="153"/>
        <v/>
      </c>
      <c r="J2429" s="13" t="str">
        <f t="shared" si="154"/>
        <v/>
      </c>
      <c r="K2429" s="13" t="str">
        <f t="shared" si="155"/>
        <v/>
      </c>
    </row>
    <row r="2430" spans="8:11" x14ac:dyDescent="0.3">
      <c r="H2430" s="1" t="str">
        <f t="shared" si="152"/>
        <v/>
      </c>
      <c r="I2430" s="13" t="str">
        <f t="shared" si="153"/>
        <v/>
      </c>
      <c r="J2430" s="13" t="str">
        <f t="shared" si="154"/>
        <v/>
      </c>
      <c r="K2430" s="13" t="str">
        <f t="shared" si="155"/>
        <v/>
      </c>
    </row>
    <row r="2431" spans="8:11" x14ac:dyDescent="0.3">
      <c r="H2431" s="1" t="str">
        <f t="shared" si="152"/>
        <v/>
      </c>
      <c r="I2431" s="13" t="str">
        <f t="shared" si="153"/>
        <v/>
      </c>
      <c r="J2431" s="13" t="str">
        <f t="shared" si="154"/>
        <v/>
      </c>
      <c r="K2431" s="13" t="str">
        <f t="shared" si="155"/>
        <v/>
      </c>
    </row>
    <row r="2432" spans="8:11" x14ac:dyDescent="0.3">
      <c r="H2432" s="1" t="str">
        <f t="shared" si="152"/>
        <v/>
      </c>
      <c r="I2432" s="13" t="str">
        <f t="shared" si="153"/>
        <v/>
      </c>
      <c r="J2432" s="13" t="str">
        <f t="shared" si="154"/>
        <v/>
      </c>
      <c r="K2432" s="13" t="str">
        <f t="shared" si="155"/>
        <v/>
      </c>
    </row>
    <row r="2433" spans="8:11" x14ac:dyDescent="0.3">
      <c r="H2433" s="1" t="str">
        <f t="shared" si="152"/>
        <v/>
      </c>
      <c r="I2433" s="13" t="str">
        <f t="shared" si="153"/>
        <v/>
      </c>
      <c r="J2433" s="13" t="str">
        <f t="shared" si="154"/>
        <v/>
      </c>
      <c r="K2433" s="13" t="str">
        <f t="shared" si="155"/>
        <v/>
      </c>
    </row>
    <row r="2434" spans="8:11" x14ac:dyDescent="0.3">
      <c r="H2434" s="1" t="str">
        <f t="shared" si="152"/>
        <v/>
      </c>
      <c r="I2434" s="13" t="str">
        <f t="shared" si="153"/>
        <v/>
      </c>
      <c r="J2434" s="13" t="str">
        <f t="shared" si="154"/>
        <v/>
      </c>
      <c r="K2434" s="13" t="str">
        <f t="shared" si="155"/>
        <v/>
      </c>
    </row>
    <row r="2435" spans="8:11" x14ac:dyDescent="0.3">
      <c r="H2435" s="1" t="str">
        <f t="shared" si="152"/>
        <v/>
      </c>
      <c r="I2435" s="13" t="str">
        <f t="shared" si="153"/>
        <v/>
      </c>
      <c r="J2435" s="13" t="str">
        <f t="shared" si="154"/>
        <v/>
      </c>
      <c r="K2435" s="13" t="str">
        <f t="shared" si="155"/>
        <v/>
      </c>
    </row>
    <row r="2436" spans="8:11" x14ac:dyDescent="0.3">
      <c r="H2436" s="1" t="str">
        <f t="shared" si="152"/>
        <v/>
      </c>
      <c r="I2436" s="13" t="str">
        <f t="shared" si="153"/>
        <v/>
      </c>
      <c r="J2436" s="13" t="str">
        <f t="shared" si="154"/>
        <v/>
      </c>
      <c r="K2436" s="13" t="str">
        <f t="shared" si="155"/>
        <v/>
      </c>
    </row>
    <row r="2437" spans="8:11" x14ac:dyDescent="0.3">
      <c r="H2437" s="1" t="str">
        <f t="shared" si="152"/>
        <v/>
      </c>
      <c r="I2437" s="13" t="str">
        <f t="shared" si="153"/>
        <v/>
      </c>
      <c r="J2437" s="13" t="str">
        <f t="shared" si="154"/>
        <v/>
      </c>
      <c r="K2437" s="13" t="str">
        <f t="shared" si="155"/>
        <v/>
      </c>
    </row>
    <row r="2438" spans="8:11" x14ac:dyDescent="0.3">
      <c r="H2438" s="1" t="str">
        <f t="shared" si="152"/>
        <v/>
      </c>
      <c r="I2438" s="13" t="str">
        <f t="shared" si="153"/>
        <v/>
      </c>
      <c r="J2438" s="13" t="str">
        <f t="shared" si="154"/>
        <v/>
      </c>
      <c r="K2438" s="13" t="str">
        <f t="shared" si="155"/>
        <v/>
      </c>
    </row>
    <row r="2439" spans="8:11" x14ac:dyDescent="0.3">
      <c r="H2439" s="1" t="str">
        <f t="shared" si="152"/>
        <v/>
      </c>
      <c r="I2439" s="13" t="str">
        <f t="shared" si="153"/>
        <v/>
      </c>
      <c r="J2439" s="13" t="str">
        <f t="shared" si="154"/>
        <v/>
      </c>
      <c r="K2439" s="13" t="str">
        <f t="shared" si="155"/>
        <v/>
      </c>
    </row>
    <row r="2440" spans="8:11" x14ac:dyDescent="0.3">
      <c r="H2440" s="1" t="str">
        <f t="shared" si="152"/>
        <v/>
      </c>
      <c r="I2440" s="13" t="str">
        <f t="shared" si="153"/>
        <v/>
      </c>
      <c r="J2440" s="13" t="str">
        <f t="shared" si="154"/>
        <v/>
      </c>
      <c r="K2440" s="13" t="str">
        <f t="shared" si="155"/>
        <v/>
      </c>
    </row>
    <row r="2441" spans="8:11" x14ac:dyDescent="0.3">
      <c r="H2441" s="1" t="str">
        <f t="shared" si="152"/>
        <v/>
      </c>
      <c r="I2441" s="13" t="str">
        <f t="shared" si="153"/>
        <v/>
      </c>
      <c r="J2441" s="13" t="str">
        <f t="shared" si="154"/>
        <v/>
      </c>
      <c r="K2441" s="13" t="str">
        <f t="shared" si="155"/>
        <v/>
      </c>
    </row>
    <row r="2442" spans="8:11" x14ac:dyDescent="0.3">
      <c r="H2442" s="1" t="str">
        <f t="shared" si="152"/>
        <v/>
      </c>
      <c r="I2442" s="13" t="str">
        <f t="shared" si="153"/>
        <v/>
      </c>
      <c r="J2442" s="13" t="str">
        <f t="shared" si="154"/>
        <v/>
      </c>
      <c r="K2442" s="13" t="str">
        <f t="shared" si="155"/>
        <v/>
      </c>
    </row>
    <row r="2443" spans="8:11" x14ac:dyDescent="0.3">
      <c r="H2443" s="1" t="str">
        <f t="shared" si="152"/>
        <v/>
      </c>
      <c r="I2443" s="13" t="str">
        <f t="shared" si="153"/>
        <v/>
      </c>
      <c r="J2443" s="13" t="str">
        <f t="shared" si="154"/>
        <v/>
      </c>
      <c r="K2443" s="13" t="str">
        <f t="shared" si="155"/>
        <v/>
      </c>
    </row>
    <row r="2444" spans="8:11" x14ac:dyDescent="0.3">
      <c r="H2444" s="1" t="str">
        <f t="shared" si="152"/>
        <v/>
      </c>
      <c r="I2444" s="13" t="str">
        <f t="shared" si="153"/>
        <v/>
      </c>
      <c r="J2444" s="13" t="str">
        <f t="shared" si="154"/>
        <v/>
      </c>
      <c r="K2444" s="13" t="str">
        <f t="shared" si="155"/>
        <v/>
      </c>
    </row>
    <row r="2445" spans="8:11" x14ac:dyDescent="0.3">
      <c r="H2445" s="1" t="str">
        <f t="shared" si="152"/>
        <v/>
      </c>
      <c r="I2445" s="13" t="str">
        <f t="shared" si="153"/>
        <v/>
      </c>
      <c r="J2445" s="13" t="str">
        <f t="shared" si="154"/>
        <v/>
      </c>
      <c r="K2445" s="13" t="str">
        <f t="shared" si="155"/>
        <v/>
      </c>
    </row>
    <row r="2446" spans="8:11" x14ac:dyDescent="0.3">
      <c r="H2446" s="1" t="str">
        <f t="shared" si="152"/>
        <v/>
      </c>
      <c r="I2446" s="13" t="str">
        <f t="shared" si="153"/>
        <v/>
      </c>
      <c r="J2446" s="13" t="str">
        <f t="shared" si="154"/>
        <v/>
      </c>
      <c r="K2446" s="13" t="str">
        <f t="shared" si="155"/>
        <v/>
      </c>
    </row>
    <row r="2447" spans="8:11" x14ac:dyDescent="0.3">
      <c r="H2447" s="1" t="str">
        <f t="shared" si="152"/>
        <v/>
      </c>
      <c r="I2447" s="13" t="str">
        <f t="shared" si="153"/>
        <v/>
      </c>
      <c r="J2447" s="13" t="str">
        <f t="shared" si="154"/>
        <v/>
      </c>
      <c r="K2447" s="13" t="str">
        <f t="shared" si="155"/>
        <v/>
      </c>
    </row>
    <row r="2448" spans="8:11" x14ac:dyDescent="0.3">
      <c r="H2448" s="1" t="str">
        <f t="shared" si="152"/>
        <v/>
      </c>
      <c r="I2448" s="13" t="str">
        <f t="shared" si="153"/>
        <v/>
      </c>
      <c r="J2448" s="13" t="str">
        <f t="shared" si="154"/>
        <v/>
      </c>
      <c r="K2448" s="13" t="str">
        <f t="shared" si="155"/>
        <v/>
      </c>
    </row>
    <row r="2449" spans="8:11" x14ac:dyDescent="0.3">
      <c r="H2449" s="1" t="str">
        <f t="shared" si="152"/>
        <v/>
      </c>
      <c r="I2449" s="13" t="str">
        <f t="shared" si="153"/>
        <v/>
      </c>
      <c r="J2449" s="13" t="str">
        <f t="shared" si="154"/>
        <v/>
      </c>
      <c r="K2449" s="13" t="str">
        <f t="shared" si="155"/>
        <v/>
      </c>
    </row>
    <row r="2450" spans="8:11" x14ac:dyDescent="0.3">
      <c r="H2450" s="1" t="str">
        <f t="shared" si="152"/>
        <v/>
      </c>
      <c r="I2450" s="13" t="str">
        <f t="shared" si="153"/>
        <v/>
      </c>
      <c r="J2450" s="13" t="str">
        <f t="shared" si="154"/>
        <v/>
      </c>
      <c r="K2450" s="13" t="str">
        <f t="shared" si="155"/>
        <v/>
      </c>
    </row>
    <row r="2451" spans="8:11" x14ac:dyDescent="0.3">
      <c r="H2451" s="1" t="str">
        <f t="shared" si="152"/>
        <v/>
      </c>
      <c r="I2451" s="13" t="str">
        <f t="shared" si="153"/>
        <v/>
      </c>
      <c r="J2451" s="13" t="str">
        <f t="shared" si="154"/>
        <v/>
      </c>
      <c r="K2451" s="13" t="str">
        <f t="shared" si="155"/>
        <v/>
      </c>
    </row>
    <row r="2452" spans="8:11" x14ac:dyDescent="0.3">
      <c r="H2452" s="1" t="str">
        <f t="shared" si="152"/>
        <v/>
      </c>
      <c r="I2452" s="13" t="str">
        <f t="shared" si="153"/>
        <v/>
      </c>
      <c r="J2452" s="13" t="str">
        <f t="shared" si="154"/>
        <v/>
      </c>
      <c r="K2452" s="13" t="str">
        <f t="shared" si="155"/>
        <v/>
      </c>
    </row>
    <row r="2453" spans="8:11" x14ac:dyDescent="0.3">
      <c r="H2453" s="1" t="str">
        <f t="shared" si="152"/>
        <v/>
      </c>
      <c r="I2453" s="13" t="str">
        <f t="shared" si="153"/>
        <v/>
      </c>
      <c r="J2453" s="13" t="str">
        <f t="shared" si="154"/>
        <v/>
      </c>
      <c r="K2453" s="13" t="str">
        <f t="shared" si="155"/>
        <v/>
      </c>
    </row>
    <row r="2454" spans="8:11" x14ac:dyDescent="0.3">
      <c r="H2454" s="1" t="str">
        <f t="shared" si="152"/>
        <v/>
      </c>
      <c r="I2454" s="13" t="str">
        <f t="shared" si="153"/>
        <v/>
      </c>
      <c r="J2454" s="13" t="str">
        <f t="shared" si="154"/>
        <v/>
      </c>
      <c r="K2454" s="13" t="str">
        <f t="shared" si="155"/>
        <v/>
      </c>
    </row>
    <row r="2455" spans="8:11" x14ac:dyDescent="0.3">
      <c r="H2455" s="1" t="str">
        <f t="shared" si="152"/>
        <v/>
      </c>
      <c r="I2455" s="13" t="str">
        <f t="shared" si="153"/>
        <v/>
      </c>
      <c r="J2455" s="13" t="str">
        <f t="shared" si="154"/>
        <v/>
      </c>
      <c r="K2455" s="13" t="str">
        <f t="shared" si="155"/>
        <v/>
      </c>
    </row>
    <row r="2456" spans="8:11" x14ac:dyDescent="0.3">
      <c r="H2456" s="1" t="str">
        <f t="shared" si="152"/>
        <v/>
      </c>
      <c r="I2456" s="13" t="str">
        <f t="shared" si="153"/>
        <v/>
      </c>
      <c r="J2456" s="13" t="str">
        <f t="shared" si="154"/>
        <v/>
      </c>
      <c r="K2456" s="13" t="str">
        <f t="shared" si="155"/>
        <v/>
      </c>
    </row>
    <row r="2457" spans="8:11" x14ac:dyDescent="0.3">
      <c r="H2457" s="1" t="str">
        <f t="shared" si="152"/>
        <v/>
      </c>
      <c r="I2457" s="13" t="str">
        <f t="shared" si="153"/>
        <v/>
      </c>
      <c r="J2457" s="13" t="str">
        <f t="shared" si="154"/>
        <v/>
      </c>
      <c r="K2457" s="13" t="str">
        <f t="shared" si="155"/>
        <v/>
      </c>
    </row>
    <row r="2458" spans="8:11" x14ac:dyDescent="0.3">
      <c r="H2458" s="1" t="str">
        <f t="shared" si="152"/>
        <v/>
      </c>
      <c r="I2458" s="13" t="str">
        <f t="shared" si="153"/>
        <v/>
      </c>
      <c r="J2458" s="13" t="str">
        <f t="shared" si="154"/>
        <v/>
      </c>
      <c r="K2458" s="13" t="str">
        <f t="shared" si="155"/>
        <v/>
      </c>
    </row>
    <row r="2459" spans="8:11" x14ac:dyDescent="0.3">
      <c r="H2459" s="1" t="str">
        <f t="shared" si="152"/>
        <v/>
      </c>
      <c r="I2459" s="13" t="str">
        <f t="shared" si="153"/>
        <v/>
      </c>
      <c r="J2459" s="13" t="str">
        <f t="shared" si="154"/>
        <v/>
      </c>
      <c r="K2459" s="13" t="str">
        <f t="shared" si="155"/>
        <v/>
      </c>
    </row>
    <row r="2460" spans="8:11" x14ac:dyDescent="0.3">
      <c r="H2460" s="1" t="str">
        <f t="shared" si="152"/>
        <v/>
      </c>
      <c r="I2460" s="13" t="str">
        <f t="shared" si="153"/>
        <v/>
      </c>
      <c r="J2460" s="13" t="str">
        <f t="shared" si="154"/>
        <v/>
      </c>
      <c r="K2460" s="13" t="str">
        <f t="shared" si="155"/>
        <v/>
      </c>
    </row>
    <row r="2461" spans="8:11" x14ac:dyDescent="0.3">
      <c r="H2461" s="1" t="str">
        <f t="shared" si="152"/>
        <v/>
      </c>
      <c r="I2461" s="13" t="str">
        <f t="shared" si="153"/>
        <v/>
      </c>
      <c r="J2461" s="13" t="str">
        <f t="shared" si="154"/>
        <v/>
      </c>
      <c r="K2461" s="13" t="str">
        <f t="shared" si="155"/>
        <v/>
      </c>
    </row>
    <row r="2462" spans="8:11" x14ac:dyDescent="0.3">
      <c r="H2462" s="1" t="str">
        <f t="shared" si="152"/>
        <v/>
      </c>
      <c r="I2462" s="13" t="str">
        <f t="shared" si="153"/>
        <v/>
      </c>
      <c r="J2462" s="13" t="str">
        <f t="shared" si="154"/>
        <v/>
      </c>
      <c r="K2462" s="13" t="str">
        <f t="shared" si="155"/>
        <v/>
      </c>
    </row>
    <row r="2463" spans="8:11" x14ac:dyDescent="0.3">
      <c r="H2463" s="1" t="str">
        <f t="shared" si="152"/>
        <v/>
      </c>
      <c r="I2463" s="13" t="str">
        <f t="shared" si="153"/>
        <v/>
      </c>
      <c r="J2463" s="13" t="str">
        <f t="shared" si="154"/>
        <v/>
      </c>
      <c r="K2463" s="13" t="str">
        <f t="shared" si="155"/>
        <v/>
      </c>
    </row>
    <row r="2464" spans="8:11" x14ac:dyDescent="0.3">
      <c r="H2464" s="1" t="str">
        <f t="shared" si="152"/>
        <v/>
      </c>
      <c r="I2464" s="13" t="str">
        <f t="shared" si="153"/>
        <v/>
      </c>
      <c r="J2464" s="13" t="str">
        <f t="shared" si="154"/>
        <v/>
      </c>
      <c r="K2464" s="13" t="str">
        <f t="shared" si="155"/>
        <v/>
      </c>
    </row>
    <row r="2465" spans="8:11" x14ac:dyDescent="0.3">
      <c r="H2465" s="1" t="str">
        <f t="shared" si="152"/>
        <v/>
      </c>
      <c r="I2465" s="13" t="str">
        <f t="shared" si="153"/>
        <v/>
      </c>
      <c r="J2465" s="13" t="str">
        <f t="shared" si="154"/>
        <v/>
      </c>
      <c r="K2465" s="13" t="str">
        <f t="shared" si="155"/>
        <v/>
      </c>
    </row>
    <row r="2466" spans="8:11" x14ac:dyDescent="0.3">
      <c r="H2466" s="1" t="str">
        <f t="shared" si="152"/>
        <v/>
      </c>
      <c r="I2466" s="13" t="str">
        <f t="shared" si="153"/>
        <v/>
      </c>
      <c r="J2466" s="13" t="str">
        <f t="shared" si="154"/>
        <v/>
      </c>
      <c r="K2466" s="13" t="str">
        <f t="shared" si="155"/>
        <v/>
      </c>
    </row>
    <row r="2467" spans="8:11" x14ac:dyDescent="0.3">
      <c r="H2467" s="1" t="str">
        <f t="shared" si="152"/>
        <v/>
      </c>
      <c r="I2467" s="13" t="str">
        <f t="shared" si="153"/>
        <v/>
      </c>
      <c r="J2467" s="13" t="str">
        <f t="shared" si="154"/>
        <v/>
      </c>
      <c r="K2467" s="13" t="str">
        <f t="shared" si="155"/>
        <v/>
      </c>
    </row>
    <row r="2468" spans="8:11" x14ac:dyDescent="0.3">
      <c r="H2468" s="1" t="str">
        <f t="shared" ref="H2468:H2531" si="156">IF(AND(LEN(I2468)&gt;0,LEN(J2468)&gt;0),J2468-I2468,"")</f>
        <v/>
      </c>
      <c r="I2468" s="13" t="str">
        <f t="shared" ref="I2468:I2531" si="157">IF(B2468="","",IF(ISNUMBER(B2468),B2468,DATE(VALUE(RIGHT(TRIM(B2468),4)),VALUE(MID(TRIM(B2468),4,2)),VALUE(LEFT(TRIM(B2468),2)))))</f>
        <v/>
      </c>
      <c r="J2468" s="13" t="str">
        <f t="shared" ref="J2468:J2531" si="158">IF(E2468="","",IF(ISNUMBER(E2468),E2468,DATE(VALUE(RIGHT(TRIM(E2468),4)),VALUE(MID(TRIM(E2468),4,2)),VALUE(LEFT(TRIM(E2468),2)))))</f>
        <v/>
      </c>
      <c r="K2468" s="13" t="str">
        <f t="shared" ref="K2468:K2531" si="159">IF(F2468="","",IF(ISNUMBER(F2468),F2468,DATE(VALUE(RIGHT(TRIM(F2468),4)),VALUE(MID(TRIM(F2468),4,2)),VALUE(LEFT(TRIM(F2468),2)))))</f>
        <v/>
      </c>
    </row>
    <row r="2469" spans="8:11" x14ac:dyDescent="0.3">
      <c r="H2469" s="1" t="str">
        <f t="shared" si="156"/>
        <v/>
      </c>
      <c r="I2469" s="13" t="str">
        <f t="shared" si="157"/>
        <v/>
      </c>
      <c r="J2469" s="13" t="str">
        <f t="shared" si="158"/>
        <v/>
      </c>
      <c r="K2469" s="13" t="str">
        <f t="shared" si="159"/>
        <v/>
      </c>
    </row>
    <row r="2470" spans="8:11" x14ac:dyDescent="0.3">
      <c r="H2470" s="1" t="str">
        <f t="shared" si="156"/>
        <v/>
      </c>
      <c r="I2470" s="13" t="str">
        <f t="shared" si="157"/>
        <v/>
      </c>
      <c r="J2470" s="13" t="str">
        <f t="shared" si="158"/>
        <v/>
      </c>
      <c r="K2470" s="13" t="str">
        <f t="shared" si="159"/>
        <v/>
      </c>
    </row>
    <row r="2471" spans="8:11" x14ac:dyDescent="0.3">
      <c r="H2471" s="1" t="str">
        <f t="shared" si="156"/>
        <v/>
      </c>
      <c r="I2471" s="13" t="str">
        <f t="shared" si="157"/>
        <v/>
      </c>
      <c r="J2471" s="13" t="str">
        <f t="shared" si="158"/>
        <v/>
      </c>
      <c r="K2471" s="13" t="str">
        <f t="shared" si="159"/>
        <v/>
      </c>
    </row>
    <row r="2472" spans="8:11" x14ac:dyDescent="0.3">
      <c r="H2472" s="1" t="str">
        <f t="shared" si="156"/>
        <v/>
      </c>
      <c r="I2472" s="13" t="str">
        <f t="shared" si="157"/>
        <v/>
      </c>
      <c r="J2472" s="13" t="str">
        <f t="shared" si="158"/>
        <v/>
      </c>
      <c r="K2472" s="13" t="str">
        <f t="shared" si="159"/>
        <v/>
      </c>
    </row>
    <row r="2473" spans="8:11" x14ac:dyDescent="0.3">
      <c r="H2473" s="1" t="str">
        <f t="shared" si="156"/>
        <v/>
      </c>
      <c r="I2473" s="13" t="str">
        <f t="shared" si="157"/>
        <v/>
      </c>
      <c r="J2473" s="13" t="str">
        <f t="shared" si="158"/>
        <v/>
      </c>
      <c r="K2473" s="13" t="str">
        <f t="shared" si="159"/>
        <v/>
      </c>
    </row>
    <row r="2474" spans="8:11" x14ac:dyDescent="0.3">
      <c r="H2474" s="1" t="str">
        <f t="shared" si="156"/>
        <v/>
      </c>
      <c r="I2474" s="13" t="str">
        <f t="shared" si="157"/>
        <v/>
      </c>
      <c r="J2474" s="13" t="str">
        <f t="shared" si="158"/>
        <v/>
      </c>
      <c r="K2474" s="13" t="str">
        <f t="shared" si="159"/>
        <v/>
      </c>
    </row>
    <row r="2475" spans="8:11" x14ac:dyDescent="0.3">
      <c r="H2475" s="1" t="str">
        <f t="shared" si="156"/>
        <v/>
      </c>
      <c r="I2475" s="13" t="str">
        <f t="shared" si="157"/>
        <v/>
      </c>
      <c r="J2475" s="13" t="str">
        <f t="shared" si="158"/>
        <v/>
      </c>
      <c r="K2475" s="13" t="str">
        <f t="shared" si="159"/>
        <v/>
      </c>
    </row>
    <row r="2476" spans="8:11" x14ac:dyDescent="0.3">
      <c r="H2476" s="1" t="str">
        <f t="shared" si="156"/>
        <v/>
      </c>
      <c r="I2476" s="13" t="str">
        <f t="shared" si="157"/>
        <v/>
      </c>
      <c r="J2476" s="13" t="str">
        <f t="shared" si="158"/>
        <v/>
      </c>
      <c r="K2476" s="13" t="str">
        <f t="shared" si="159"/>
        <v/>
      </c>
    </row>
    <row r="2477" spans="8:11" x14ac:dyDescent="0.3">
      <c r="H2477" s="1" t="str">
        <f t="shared" si="156"/>
        <v/>
      </c>
      <c r="I2477" s="13" t="str">
        <f t="shared" si="157"/>
        <v/>
      </c>
      <c r="J2477" s="13" t="str">
        <f t="shared" si="158"/>
        <v/>
      </c>
      <c r="K2477" s="13" t="str">
        <f t="shared" si="159"/>
        <v/>
      </c>
    </row>
    <row r="2478" spans="8:11" x14ac:dyDescent="0.3">
      <c r="H2478" s="1" t="str">
        <f t="shared" si="156"/>
        <v/>
      </c>
      <c r="I2478" s="13" t="str">
        <f t="shared" si="157"/>
        <v/>
      </c>
      <c r="J2478" s="13" t="str">
        <f t="shared" si="158"/>
        <v/>
      </c>
      <c r="K2478" s="13" t="str">
        <f t="shared" si="159"/>
        <v/>
      </c>
    </row>
    <row r="2479" spans="8:11" x14ac:dyDescent="0.3">
      <c r="H2479" s="1" t="str">
        <f t="shared" si="156"/>
        <v/>
      </c>
      <c r="I2479" s="13" t="str">
        <f t="shared" si="157"/>
        <v/>
      </c>
      <c r="J2479" s="13" t="str">
        <f t="shared" si="158"/>
        <v/>
      </c>
      <c r="K2479" s="13" t="str">
        <f t="shared" si="159"/>
        <v/>
      </c>
    </row>
    <row r="2480" spans="8:11" x14ac:dyDescent="0.3">
      <c r="H2480" s="1" t="str">
        <f t="shared" si="156"/>
        <v/>
      </c>
      <c r="I2480" s="13" t="str">
        <f t="shared" si="157"/>
        <v/>
      </c>
      <c r="J2480" s="13" t="str">
        <f t="shared" si="158"/>
        <v/>
      </c>
      <c r="K2480" s="13" t="str">
        <f t="shared" si="159"/>
        <v/>
      </c>
    </row>
    <row r="2481" spans="8:11" x14ac:dyDescent="0.3">
      <c r="H2481" s="1" t="str">
        <f t="shared" si="156"/>
        <v/>
      </c>
      <c r="I2481" s="13" t="str">
        <f t="shared" si="157"/>
        <v/>
      </c>
      <c r="J2481" s="13" t="str">
        <f t="shared" si="158"/>
        <v/>
      </c>
      <c r="K2481" s="13" t="str">
        <f t="shared" si="159"/>
        <v/>
      </c>
    </row>
    <row r="2482" spans="8:11" x14ac:dyDescent="0.3">
      <c r="H2482" s="1" t="str">
        <f t="shared" si="156"/>
        <v/>
      </c>
      <c r="I2482" s="13" t="str">
        <f t="shared" si="157"/>
        <v/>
      </c>
      <c r="J2482" s="13" t="str">
        <f t="shared" si="158"/>
        <v/>
      </c>
      <c r="K2482" s="13" t="str">
        <f t="shared" si="159"/>
        <v/>
      </c>
    </row>
    <row r="2483" spans="8:11" x14ac:dyDescent="0.3">
      <c r="H2483" s="1" t="str">
        <f t="shared" si="156"/>
        <v/>
      </c>
      <c r="I2483" s="13" t="str">
        <f t="shared" si="157"/>
        <v/>
      </c>
      <c r="J2483" s="13" t="str">
        <f t="shared" si="158"/>
        <v/>
      </c>
      <c r="K2483" s="13" t="str">
        <f t="shared" si="159"/>
        <v/>
      </c>
    </row>
    <row r="2484" spans="8:11" x14ac:dyDescent="0.3">
      <c r="H2484" s="1" t="str">
        <f t="shared" si="156"/>
        <v/>
      </c>
      <c r="I2484" s="13" t="str">
        <f t="shared" si="157"/>
        <v/>
      </c>
      <c r="J2484" s="13" t="str">
        <f t="shared" si="158"/>
        <v/>
      </c>
      <c r="K2484" s="13" t="str">
        <f t="shared" si="159"/>
        <v/>
      </c>
    </row>
    <row r="2485" spans="8:11" x14ac:dyDescent="0.3">
      <c r="H2485" s="1" t="str">
        <f t="shared" si="156"/>
        <v/>
      </c>
      <c r="I2485" s="13" t="str">
        <f t="shared" si="157"/>
        <v/>
      </c>
      <c r="J2485" s="13" t="str">
        <f t="shared" si="158"/>
        <v/>
      </c>
      <c r="K2485" s="13" t="str">
        <f t="shared" si="159"/>
        <v/>
      </c>
    </row>
    <row r="2486" spans="8:11" x14ac:dyDescent="0.3">
      <c r="H2486" s="1" t="str">
        <f t="shared" si="156"/>
        <v/>
      </c>
      <c r="I2486" s="13" t="str">
        <f t="shared" si="157"/>
        <v/>
      </c>
      <c r="J2486" s="13" t="str">
        <f t="shared" si="158"/>
        <v/>
      </c>
      <c r="K2486" s="13" t="str">
        <f t="shared" si="159"/>
        <v/>
      </c>
    </row>
    <row r="2487" spans="8:11" x14ac:dyDescent="0.3">
      <c r="H2487" s="1" t="str">
        <f t="shared" si="156"/>
        <v/>
      </c>
      <c r="I2487" s="13" t="str">
        <f t="shared" si="157"/>
        <v/>
      </c>
      <c r="J2487" s="13" t="str">
        <f t="shared" si="158"/>
        <v/>
      </c>
      <c r="K2487" s="13" t="str">
        <f t="shared" si="159"/>
        <v/>
      </c>
    </row>
    <row r="2488" spans="8:11" x14ac:dyDescent="0.3">
      <c r="H2488" s="1" t="str">
        <f t="shared" si="156"/>
        <v/>
      </c>
      <c r="I2488" s="13" t="str">
        <f t="shared" si="157"/>
        <v/>
      </c>
      <c r="J2488" s="13" t="str">
        <f t="shared" si="158"/>
        <v/>
      </c>
      <c r="K2488" s="13" t="str">
        <f t="shared" si="159"/>
        <v/>
      </c>
    </row>
    <row r="2489" spans="8:11" x14ac:dyDescent="0.3">
      <c r="H2489" s="1" t="str">
        <f t="shared" si="156"/>
        <v/>
      </c>
      <c r="I2489" s="13" t="str">
        <f t="shared" si="157"/>
        <v/>
      </c>
      <c r="J2489" s="13" t="str">
        <f t="shared" si="158"/>
        <v/>
      </c>
      <c r="K2489" s="13" t="str">
        <f t="shared" si="159"/>
        <v/>
      </c>
    </row>
    <row r="2490" spans="8:11" x14ac:dyDescent="0.3">
      <c r="H2490" s="1" t="str">
        <f t="shared" si="156"/>
        <v/>
      </c>
      <c r="I2490" s="13" t="str">
        <f t="shared" si="157"/>
        <v/>
      </c>
      <c r="J2490" s="13" t="str">
        <f t="shared" si="158"/>
        <v/>
      </c>
      <c r="K2490" s="13" t="str">
        <f t="shared" si="159"/>
        <v/>
      </c>
    </row>
    <row r="2491" spans="8:11" x14ac:dyDescent="0.3">
      <c r="H2491" s="1" t="str">
        <f t="shared" si="156"/>
        <v/>
      </c>
      <c r="I2491" s="13" t="str">
        <f t="shared" si="157"/>
        <v/>
      </c>
      <c r="J2491" s="13" t="str">
        <f t="shared" si="158"/>
        <v/>
      </c>
      <c r="K2491" s="13" t="str">
        <f t="shared" si="159"/>
        <v/>
      </c>
    </row>
    <row r="2492" spans="8:11" x14ac:dyDescent="0.3">
      <c r="H2492" s="1" t="str">
        <f t="shared" si="156"/>
        <v/>
      </c>
      <c r="I2492" s="13" t="str">
        <f t="shared" si="157"/>
        <v/>
      </c>
      <c r="J2492" s="13" t="str">
        <f t="shared" si="158"/>
        <v/>
      </c>
      <c r="K2492" s="13" t="str">
        <f t="shared" si="159"/>
        <v/>
      </c>
    </row>
    <row r="2493" spans="8:11" x14ac:dyDescent="0.3">
      <c r="H2493" s="1" t="str">
        <f t="shared" si="156"/>
        <v/>
      </c>
      <c r="I2493" s="13" t="str">
        <f t="shared" si="157"/>
        <v/>
      </c>
      <c r="J2493" s="13" t="str">
        <f t="shared" si="158"/>
        <v/>
      </c>
      <c r="K2493" s="13" t="str">
        <f t="shared" si="159"/>
        <v/>
      </c>
    </row>
    <row r="2494" spans="8:11" x14ac:dyDescent="0.3">
      <c r="H2494" s="1" t="str">
        <f t="shared" si="156"/>
        <v/>
      </c>
      <c r="I2494" s="13" t="str">
        <f t="shared" si="157"/>
        <v/>
      </c>
      <c r="J2494" s="13" t="str">
        <f t="shared" si="158"/>
        <v/>
      </c>
      <c r="K2494" s="13" t="str">
        <f t="shared" si="159"/>
        <v/>
      </c>
    </row>
    <row r="2495" spans="8:11" x14ac:dyDescent="0.3">
      <c r="H2495" s="1" t="str">
        <f t="shared" si="156"/>
        <v/>
      </c>
      <c r="I2495" s="13" t="str">
        <f t="shared" si="157"/>
        <v/>
      </c>
      <c r="J2495" s="13" t="str">
        <f t="shared" si="158"/>
        <v/>
      </c>
      <c r="K2495" s="13" t="str">
        <f t="shared" si="159"/>
        <v/>
      </c>
    </row>
    <row r="2496" spans="8:11" x14ac:dyDescent="0.3">
      <c r="H2496" s="1" t="str">
        <f t="shared" si="156"/>
        <v/>
      </c>
      <c r="I2496" s="13" t="str">
        <f t="shared" si="157"/>
        <v/>
      </c>
      <c r="J2496" s="13" t="str">
        <f t="shared" si="158"/>
        <v/>
      </c>
      <c r="K2496" s="13" t="str">
        <f t="shared" si="159"/>
        <v/>
      </c>
    </row>
    <row r="2497" spans="8:11" x14ac:dyDescent="0.3">
      <c r="H2497" s="1" t="str">
        <f t="shared" si="156"/>
        <v/>
      </c>
      <c r="I2497" s="13" t="str">
        <f t="shared" si="157"/>
        <v/>
      </c>
      <c r="J2497" s="13" t="str">
        <f t="shared" si="158"/>
        <v/>
      </c>
      <c r="K2497" s="13" t="str">
        <f t="shared" si="159"/>
        <v/>
      </c>
    </row>
    <row r="2498" spans="8:11" x14ac:dyDescent="0.3">
      <c r="H2498" s="1" t="str">
        <f t="shared" si="156"/>
        <v/>
      </c>
      <c r="I2498" s="13" t="str">
        <f t="shared" si="157"/>
        <v/>
      </c>
      <c r="J2498" s="13" t="str">
        <f t="shared" si="158"/>
        <v/>
      </c>
      <c r="K2498" s="13" t="str">
        <f t="shared" si="159"/>
        <v/>
      </c>
    </row>
    <row r="2499" spans="8:11" x14ac:dyDescent="0.3">
      <c r="H2499" s="1" t="str">
        <f t="shared" si="156"/>
        <v/>
      </c>
      <c r="I2499" s="13" t="str">
        <f t="shared" si="157"/>
        <v/>
      </c>
      <c r="J2499" s="13" t="str">
        <f t="shared" si="158"/>
        <v/>
      </c>
      <c r="K2499" s="13" t="str">
        <f t="shared" si="159"/>
        <v/>
      </c>
    </row>
    <row r="2500" spans="8:11" x14ac:dyDescent="0.3">
      <c r="H2500" s="1" t="str">
        <f t="shared" si="156"/>
        <v/>
      </c>
      <c r="I2500" s="13" t="str">
        <f t="shared" si="157"/>
        <v/>
      </c>
      <c r="J2500" s="13" t="str">
        <f t="shared" si="158"/>
        <v/>
      </c>
      <c r="K2500" s="13" t="str">
        <f t="shared" si="159"/>
        <v/>
      </c>
    </row>
    <row r="2501" spans="8:11" x14ac:dyDescent="0.3">
      <c r="H2501" s="1" t="str">
        <f t="shared" si="156"/>
        <v/>
      </c>
      <c r="I2501" s="13" t="str">
        <f t="shared" si="157"/>
        <v/>
      </c>
      <c r="J2501" s="13" t="str">
        <f t="shared" si="158"/>
        <v/>
      </c>
      <c r="K2501" s="13" t="str">
        <f t="shared" si="159"/>
        <v/>
      </c>
    </row>
    <row r="2502" spans="8:11" x14ac:dyDescent="0.3">
      <c r="H2502" s="1" t="str">
        <f t="shared" si="156"/>
        <v/>
      </c>
      <c r="I2502" s="13" t="str">
        <f t="shared" si="157"/>
        <v/>
      </c>
      <c r="J2502" s="13" t="str">
        <f t="shared" si="158"/>
        <v/>
      </c>
      <c r="K2502" s="13" t="str">
        <f t="shared" si="159"/>
        <v/>
      </c>
    </row>
    <row r="2503" spans="8:11" x14ac:dyDescent="0.3">
      <c r="H2503" s="1" t="str">
        <f t="shared" si="156"/>
        <v/>
      </c>
      <c r="I2503" s="13" t="str">
        <f t="shared" si="157"/>
        <v/>
      </c>
      <c r="J2503" s="13" t="str">
        <f t="shared" si="158"/>
        <v/>
      </c>
      <c r="K2503" s="13" t="str">
        <f t="shared" si="159"/>
        <v/>
      </c>
    </row>
    <row r="2504" spans="8:11" x14ac:dyDescent="0.3">
      <c r="H2504" s="1" t="str">
        <f t="shared" si="156"/>
        <v/>
      </c>
      <c r="I2504" s="13" t="str">
        <f t="shared" si="157"/>
        <v/>
      </c>
      <c r="J2504" s="13" t="str">
        <f t="shared" si="158"/>
        <v/>
      </c>
      <c r="K2504" s="13" t="str">
        <f t="shared" si="159"/>
        <v/>
      </c>
    </row>
    <row r="2505" spans="8:11" x14ac:dyDescent="0.3">
      <c r="H2505" s="1" t="str">
        <f t="shared" si="156"/>
        <v/>
      </c>
      <c r="I2505" s="13" t="str">
        <f t="shared" si="157"/>
        <v/>
      </c>
      <c r="J2505" s="13" t="str">
        <f t="shared" si="158"/>
        <v/>
      </c>
      <c r="K2505" s="13" t="str">
        <f t="shared" si="159"/>
        <v/>
      </c>
    </row>
    <row r="2506" spans="8:11" x14ac:dyDescent="0.3">
      <c r="H2506" s="1" t="str">
        <f t="shared" si="156"/>
        <v/>
      </c>
      <c r="I2506" s="13" t="str">
        <f t="shared" si="157"/>
        <v/>
      </c>
      <c r="J2506" s="13" t="str">
        <f t="shared" si="158"/>
        <v/>
      </c>
      <c r="K2506" s="13" t="str">
        <f t="shared" si="159"/>
        <v/>
      </c>
    </row>
    <row r="2507" spans="8:11" x14ac:dyDescent="0.3">
      <c r="H2507" s="1" t="str">
        <f t="shared" si="156"/>
        <v/>
      </c>
      <c r="I2507" s="13" t="str">
        <f t="shared" si="157"/>
        <v/>
      </c>
      <c r="J2507" s="13" t="str">
        <f t="shared" si="158"/>
        <v/>
      </c>
      <c r="K2507" s="13" t="str">
        <f t="shared" si="159"/>
        <v/>
      </c>
    </row>
    <row r="2508" spans="8:11" x14ac:dyDescent="0.3">
      <c r="H2508" s="1" t="str">
        <f t="shared" si="156"/>
        <v/>
      </c>
      <c r="I2508" s="13" t="str">
        <f t="shared" si="157"/>
        <v/>
      </c>
      <c r="J2508" s="13" t="str">
        <f t="shared" si="158"/>
        <v/>
      </c>
      <c r="K2508" s="13" t="str">
        <f t="shared" si="159"/>
        <v/>
      </c>
    </row>
    <row r="2509" spans="8:11" x14ac:dyDescent="0.3">
      <c r="H2509" s="1" t="str">
        <f t="shared" si="156"/>
        <v/>
      </c>
      <c r="I2509" s="13" t="str">
        <f t="shared" si="157"/>
        <v/>
      </c>
      <c r="J2509" s="13" t="str">
        <f t="shared" si="158"/>
        <v/>
      </c>
      <c r="K2509" s="13" t="str">
        <f t="shared" si="159"/>
        <v/>
      </c>
    </row>
    <row r="2510" spans="8:11" x14ac:dyDescent="0.3">
      <c r="H2510" s="1" t="str">
        <f t="shared" si="156"/>
        <v/>
      </c>
      <c r="I2510" s="13" t="str">
        <f t="shared" si="157"/>
        <v/>
      </c>
      <c r="J2510" s="13" t="str">
        <f t="shared" si="158"/>
        <v/>
      </c>
      <c r="K2510" s="13" t="str">
        <f t="shared" si="159"/>
        <v/>
      </c>
    </row>
    <row r="2511" spans="8:11" x14ac:dyDescent="0.3">
      <c r="H2511" s="1" t="str">
        <f t="shared" si="156"/>
        <v/>
      </c>
      <c r="I2511" s="13" t="str">
        <f t="shared" si="157"/>
        <v/>
      </c>
      <c r="J2511" s="13" t="str">
        <f t="shared" si="158"/>
        <v/>
      </c>
      <c r="K2511" s="13" t="str">
        <f t="shared" si="159"/>
        <v/>
      </c>
    </row>
    <row r="2512" spans="8:11" x14ac:dyDescent="0.3">
      <c r="H2512" s="1" t="str">
        <f t="shared" si="156"/>
        <v/>
      </c>
      <c r="I2512" s="13" t="str">
        <f t="shared" si="157"/>
        <v/>
      </c>
      <c r="J2512" s="13" t="str">
        <f t="shared" si="158"/>
        <v/>
      </c>
      <c r="K2512" s="13" t="str">
        <f t="shared" si="159"/>
        <v/>
      </c>
    </row>
    <row r="2513" spans="8:11" x14ac:dyDescent="0.3">
      <c r="H2513" s="1" t="str">
        <f t="shared" si="156"/>
        <v/>
      </c>
      <c r="I2513" s="13" t="str">
        <f t="shared" si="157"/>
        <v/>
      </c>
      <c r="J2513" s="13" t="str">
        <f t="shared" si="158"/>
        <v/>
      </c>
      <c r="K2513" s="13" t="str">
        <f t="shared" si="159"/>
        <v/>
      </c>
    </row>
    <row r="2514" spans="8:11" x14ac:dyDescent="0.3">
      <c r="H2514" s="1" t="str">
        <f t="shared" si="156"/>
        <v/>
      </c>
      <c r="I2514" s="13" t="str">
        <f t="shared" si="157"/>
        <v/>
      </c>
      <c r="J2514" s="13" t="str">
        <f t="shared" si="158"/>
        <v/>
      </c>
      <c r="K2514" s="13" t="str">
        <f t="shared" si="159"/>
        <v/>
      </c>
    </row>
    <row r="2515" spans="8:11" x14ac:dyDescent="0.3">
      <c r="H2515" s="1" t="str">
        <f t="shared" si="156"/>
        <v/>
      </c>
      <c r="I2515" s="13" t="str">
        <f t="shared" si="157"/>
        <v/>
      </c>
      <c r="J2515" s="13" t="str">
        <f t="shared" si="158"/>
        <v/>
      </c>
      <c r="K2515" s="13" t="str">
        <f t="shared" si="159"/>
        <v/>
      </c>
    </row>
    <row r="2516" spans="8:11" x14ac:dyDescent="0.3">
      <c r="H2516" s="1" t="str">
        <f t="shared" si="156"/>
        <v/>
      </c>
      <c r="I2516" s="13" t="str">
        <f t="shared" si="157"/>
        <v/>
      </c>
      <c r="J2516" s="13" t="str">
        <f t="shared" si="158"/>
        <v/>
      </c>
      <c r="K2516" s="13" t="str">
        <f t="shared" si="159"/>
        <v/>
      </c>
    </row>
    <row r="2517" spans="8:11" x14ac:dyDescent="0.3">
      <c r="H2517" s="1" t="str">
        <f t="shared" si="156"/>
        <v/>
      </c>
      <c r="I2517" s="13" t="str">
        <f t="shared" si="157"/>
        <v/>
      </c>
      <c r="J2517" s="13" t="str">
        <f t="shared" si="158"/>
        <v/>
      </c>
      <c r="K2517" s="13" t="str">
        <f t="shared" si="159"/>
        <v/>
      </c>
    </row>
    <row r="2518" spans="8:11" x14ac:dyDescent="0.3">
      <c r="H2518" s="1" t="str">
        <f t="shared" si="156"/>
        <v/>
      </c>
      <c r="I2518" s="13" t="str">
        <f t="shared" si="157"/>
        <v/>
      </c>
      <c r="J2518" s="13" t="str">
        <f t="shared" si="158"/>
        <v/>
      </c>
      <c r="K2518" s="13" t="str">
        <f t="shared" si="159"/>
        <v/>
      </c>
    </row>
    <row r="2519" spans="8:11" x14ac:dyDescent="0.3">
      <c r="H2519" s="1" t="str">
        <f t="shared" si="156"/>
        <v/>
      </c>
      <c r="I2519" s="13" t="str">
        <f t="shared" si="157"/>
        <v/>
      </c>
      <c r="J2519" s="13" t="str">
        <f t="shared" si="158"/>
        <v/>
      </c>
      <c r="K2519" s="13" t="str">
        <f t="shared" si="159"/>
        <v/>
      </c>
    </row>
    <row r="2520" spans="8:11" x14ac:dyDescent="0.3">
      <c r="H2520" s="1" t="str">
        <f t="shared" si="156"/>
        <v/>
      </c>
      <c r="I2520" s="13" t="str">
        <f t="shared" si="157"/>
        <v/>
      </c>
      <c r="J2520" s="13" t="str">
        <f t="shared" si="158"/>
        <v/>
      </c>
      <c r="K2520" s="13" t="str">
        <f t="shared" si="159"/>
        <v/>
      </c>
    </row>
    <row r="2521" spans="8:11" x14ac:dyDescent="0.3">
      <c r="H2521" s="1" t="str">
        <f t="shared" si="156"/>
        <v/>
      </c>
      <c r="I2521" s="13" t="str">
        <f t="shared" si="157"/>
        <v/>
      </c>
      <c r="J2521" s="13" t="str">
        <f t="shared" si="158"/>
        <v/>
      </c>
      <c r="K2521" s="13" t="str">
        <f t="shared" si="159"/>
        <v/>
      </c>
    </row>
    <row r="2522" spans="8:11" x14ac:dyDescent="0.3">
      <c r="H2522" s="1" t="str">
        <f t="shared" si="156"/>
        <v/>
      </c>
      <c r="I2522" s="13" t="str">
        <f t="shared" si="157"/>
        <v/>
      </c>
      <c r="J2522" s="13" t="str">
        <f t="shared" si="158"/>
        <v/>
      </c>
      <c r="K2522" s="13" t="str">
        <f t="shared" si="159"/>
        <v/>
      </c>
    </row>
    <row r="2523" spans="8:11" x14ac:dyDescent="0.3">
      <c r="H2523" s="1" t="str">
        <f t="shared" si="156"/>
        <v/>
      </c>
      <c r="I2523" s="13" t="str">
        <f t="shared" si="157"/>
        <v/>
      </c>
      <c r="J2523" s="13" t="str">
        <f t="shared" si="158"/>
        <v/>
      </c>
      <c r="K2523" s="13" t="str">
        <f t="shared" si="159"/>
        <v/>
      </c>
    </row>
    <row r="2524" spans="8:11" x14ac:dyDescent="0.3">
      <c r="H2524" s="1" t="str">
        <f t="shared" si="156"/>
        <v/>
      </c>
      <c r="I2524" s="13" t="str">
        <f t="shared" si="157"/>
        <v/>
      </c>
      <c r="J2524" s="13" t="str">
        <f t="shared" si="158"/>
        <v/>
      </c>
      <c r="K2524" s="13" t="str">
        <f t="shared" si="159"/>
        <v/>
      </c>
    </row>
    <row r="2525" spans="8:11" x14ac:dyDescent="0.3">
      <c r="H2525" s="1" t="str">
        <f t="shared" si="156"/>
        <v/>
      </c>
      <c r="I2525" s="13" t="str">
        <f t="shared" si="157"/>
        <v/>
      </c>
      <c r="J2525" s="13" t="str">
        <f t="shared" si="158"/>
        <v/>
      </c>
      <c r="K2525" s="13" t="str">
        <f t="shared" si="159"/>
        <v/>
      </c>
    </row>
    <row r="2526" spans="8:11" x14ac:dyDescent="0.3">
      <c r="H2526" s="1" t="str">
        <f t="shared" si="156"/>
        <v/>
      </c>
      <c r="I2526" s="13" t="str">
        <f t="shared" si="157"/>
        <v/>
      </c>
      <c r="J2526" s="13" t="str">
        <f t="shared" si="158"/>
        <v/>
      </c>
      <c r="K2526" s="13" t="str">
        <f t="shared" si="159"/>
        <v/>
      </c>
    </row>
    <row r="2527" spans="8:11" x14ac:dyDescent="0.3">
      <c r="H2527" s="1" t="str">
        <f t="shared" si="156"/>
        <v/>
      </c>
      <c r="I2527" s="13" t="str">
        <f t="shared" si="157"/>
        <v/>
      </c>
      <c r="J2527" s="13" t="str">
        <f t="shared" si="158"/>
        <v/>
      </c>
      <c r="K2527" s="13" t="str">
        <f t="shared" si="159"/>
        <v/>
      </c>
    </row>
    <row r="2528" spans="8:11" x14ac:dyDescent="0.3">
      <c r="H2528" s="1" t="str">
        <f t="shared" si="156"/>
        <v/>
      </c>
      <c r="I2528" s="13" t="str">
        <f t="shared" si="157"/>
        <v/>
      </c>
      <c r="J2528" s="13" t="str">
        <f t="shared" si="158"/>
        <v/>
      </c>
      <c r="K2528" s="13" t="str">
        <f t="shared" si="159"/>
        <v/>
      </c>
    </row>
    <row r="2529" spans="8:11" x14ac:dyDescent="0.3">
      <c r="H2529" s="1" t="str">
        <f t="shared" si="156"/>
        <v/>
      </c>
      <c r="I2529" s="13" t="str">
        <f t="shared" si="157"/>
        <v/>
      </c>
      <c r="J2529" s="13" t="str">
        <f t="shared" si="158"/>
        <v/>
      </c>
      <c r="K2529" s="13" t="str">
        <f t="shared" si="159"/>
        <v/>
      </c>
    </row>
    <row r="2530" spans="8:11" x14ac:dyDescent="0.3">
      <c r="H2530" s="1" t="str">
        <f t="shared" si="156"/>
        <v/>
      </c>
      <c r="I2530" s="13" t="str">
        <f t="shared" si="157"/>
        <v/>
      </c>
      <c r="J2530" s="13" t="str">
        <f t="shared" si="158"/>
        <v/>
      </c>
      <c r="K2530" s="13" t="str">
        <f t="shared" si="159"/>
        <v/>
      </c>
    </row>
    <row r="2531" spans="8:11" x14ac:dyDescent="0.3">
      <c r="H2531" s="1" t="str">
        <f t="shared" si="156"/>
        <v/>
      </c>
      <c r="I2531" s="13" t="str">
        <f t="shared" si="157"/>
        <v/>
      </c>
      <c r="J2531" s="13" t="str">
        <f t="shared" si="158"/>
        <v/>
      </c>
      <c r="K2531" s="13" t="str">
        <f t="shared" si="159"/>
        <v/>
      </c>
    </row>
    <row r="2532" spans="8:11" x14ac:dyDescent="0.3">
      <c r="H2532" s="1" t="str">
        <f t="shared" ref="H2532:H2595" si="160">IF(AND(LEN(I2532)&gt;0,LEN(J2532)&gt;0),J2532-I2532,"")</f>
        <v/>
      </c>
      <c r="I2532" s="13" t="str">
        <f t="shared" ref="I2532:I2595" si="161">IF(B2532="","",IF(ISNUMBER(B2532),B2532,DATE(VALUE(RIGHT(TRIM(B2532),4)),VALUE(MID(TRIM(B2532),4,2)),VALUE(LEFT(TRIM(B2532),2)))))</f>
        <v/>
      </c>
      <c r="J2532" s="13" t="str">
        <f t="shared" ref="J2532:J2595" si="162">IF(E2532="","",IF(ISNUMBER(E2532),E2532,DATE(VALUE(RIGHT(TRIM(E2532),4)),VALUE(MID(TRIM(E2532),4,2)),VALUE(LEFT(TRIM(E2532),2)))))</f>
        <v/>
      </c>
      <c r="K2532" s="13" t="str">
        <f t="shared" ref="K2532:K2595" si="163">IF(F2532="","",IF(ISNUMBER(F2532),F2532,DATE(VALUE(RIGHT(TRIM(F2532),4)),VALUE(MID(TRIM(F2532),4,2)),VALUE(LEFT(TRIM(F2532),2)))))</f>
        <v/>
      </c>
    </row>
    <row r="2533" spans="8:11" x14ac:dyDescent="0.3">
      <c r="H2533" s="1" t="str">
        <f t="shared" si="160"/>
        <v/>
      </c>
      <c r="I2533" s="13" t="str">
        <f t="shared" si="161"/>
        <v/>
      </c>
      <c r="J2533" s="13" t="str">
        <f t="shared" si="162"/>
        <v/>
      </c>
      <c r="K2533" s="13" t="str">
        <f t="shared" si="163"/>
        <v/>
      </c>
    </row>
    <row r="2534" spans="8:11" x14ac:dyDescent="0.3">
      <c r="H2534" s="1" t="str">
        <f t="shared" si="160"/>
        <v/>
      </c>
      <c r="I2534" s="13" t="str">
        <f t="shared" si="161"/>
        <v/>
      </c>
      <c r="J2534" s="13" t="str">
        <f t="shared" si="162"/>
        <v/>
      </c>
      <c r="K2534" s="13" t="str">
        <f t="shared" si="163"/>
        <v/>
      </c>
    </row>
    <row r="2535" spans="8:11" x14ac:dyDescent="0.3">
      <c r="H2535" s="1" t="str">
        <f t="shared" si="160"/>
        <v/>
      </c>
      <c r="I2535" s="13" t="str">
        <f t="shared" si="161"/>
        <v/>
      </c>
      <c r="J2535" s="13" t="str">
        <f t="shared" si="162"/>
        <v/>
      </c>
      <c r="K2535" s="13" t="str">
        <f t="shared" si="163"/>
        <v/>
      </c>
    </row>
    <row r="2536" spans="8:11" x14ac:dyDescent="0.3">
      <c r="H2536" s="1" t="str">
        <f t="shared" si="160"/>
        <v/>
      </c>
      <c r="I2536" s="13" t="str">
        <f t="shared" si="161"/>
        <v/>
      </c>
      <c r="J2536" s="13" t="str">
        <f t="shared" si="162"/>
        <v/>
      </c>
      <c r="K2536" s="13" t="str">
        <f t="shared" si="163"/>
        <v/>
      </c>
    </row>
    <row r="2537" spans="8:11" x14ac:dyDescent="0.3">
      <c r="H2537" s="1" t="str">
        <f t="shared" si="160"/>
        <v/>
      </c>
      <c r="I2537" s="13" t="str">
        <f t="shared" si="161"/>
        <v/>
      </c>
      <c r="J2537" s="13" t="str">
        <f t="shared" si="162"/>
        <v/>
      </c>
      <c r="K2537" s="13" t="str">
        <f t="shared" si="163"/>
        <v/>
      </c>
    </row>
    <row r="2538" spans="8:11" x14ac:dyDescent="0.3">
      <c r="H2538" s="1" t="str">
        <f t="shared" si="160"/>
        <v/>
      </c>
      <c r="I2538" s="13" t="str">
        <f t="shared" si="161"/>
        <v/>
      </c>
      <c r="J2538" s="13" t="str">
        <f t="shared" si="162"/>
        <v/>
      </c>
      <c r="K2538" s="13" t="str">
        <f t="shared" si="163"/>
        <v/>
      </c>
    </row>
    <row r="2539" spans="8:11" x14ac:dyDescent="0.3">
      <c r="H2539" s="1" t="str">
        <f t="shared" si="160"/>
        <v/>
      </c>
      <c r="I2539" s="13" t="str">
        <f t="shared" si="161"/>
        <v/>
      </c>
      <c r="J2539" s="13" t="str">
        <f t="shared" si="162"/>
        <v/>
      </c>
      <c r="K2539" s="13" t="str">
        <f t="shared" si="163"/>
        <v/>
      </c>
    </row>
    <row r="2540" spans="8:11" x14ac:dyDescent="0.3">
      <c r="H2540" s="1" t="str">
        <f t="shared" si="160"/>
        <v/>
      </c>
      <c r="I2540" s="13" t="str">
        <f t="shared" si="161"/>
        <v/>
      </c>
      <c r="J2540" s="13" t="str">
        <f t="shared" si="162"/>
        <v/>
      </c>
      <c r="K2540" s="13" t="str">
        <f t="shared" si="163"/>
        <v/>
      </c>
    </row>
    <row r="2541" spans="8:11" x14ac:dyDescent="0.3">
      <c r="H2541" s="1" t="str">
        <f t="shared" si="160"/>
        <v/>
      </c>
      <c r="I2541" s="13" t="str">
        <f t="shared" si="161"/>
        <v/>
      </c>
      <c r="J2541" s="13" t="str">
        <f t="shared" si="162"/>
        <v/>
      </c>
      <c r="K2541" s="13" t="str">
        <f t="shared" si="163"/>
        <v/>
      </c>
    </row>
    <row r="2542" spans="8:11" x14ac:dyDescent="0.3">
      <c r="H2542" s="1" t="str">
        <f t="shared" si="160"/>
        <v/>
      </c>
      <c r="I2542" s="13" t="str">
        <f t="shared" si="161"/>
        <v/>
      </c>
      <c r="J2542" s="13" t="str">
        <f t="shared" si="162"/>
        <v/>
      </c>
      <c r="K2542" s="13" t="str">
        <f t="shared" si="163"/>
        <v/>
      </c>
    </row>
    <row r="2543" spans="8:11" x14ac:dyDescent="0.3">
      <c r="H2543" s="1" t="str">
        <f t="shared" si="160"/>
        <v/>
      </c>
      <c r="I2543" s="13" t="str">
        <f t="shared" si="161"/>
        <v/>
      </c>
      <c r="J2543" s="13" t="str">
        <f t="shared" si="162"/>
        <v/>
      </c>
      <c r="K2543" s="13" t="str">
        <f t="shared" si="163"/>
        <v/>
      </c>
    </row>
    <row r="2544" spans="8:11" x14ac:dyDescent="0.3">
      <c r="H2544" s="1" t="str">
        <f t="shared" si="160"/>
        <v/>
      </c>
      <c r="I2544" s="13" t="str">
        <f t="shared" si="161"/>
        <v/>
      </c>
      <c r="J2544" s="13" t="str">
        <f t="shared" si="162"/>
        <v/>
      </c>
      <c r="K2544" s="13" t="str">
        <f t="shared" si="163"/>
        <v/>
      </c>
    </row>
    <row r="2545" spans="8:11" x14ac:dyDescent="0.3">
      <c r="H2545" s="1" t="str">
        <f t="shared" si="160"/>
        <v/>
      </c>
      <c r="I2545" s="13" t="str">
        <f t="shared" si="161"/>
        <v/>
      </c>
      <c r="J2545" s="13" t="str">
        <f t="shared" si="162"/>
        <v/>
      </c>
      <c r="K2545" s="13" t="str">
        <f t="shared" si="163"/>
        <v/>
      </c>
    </row>
    <row r="2546" spans="8:11" x14ac:dyDescent="0.3">
      <c r="H2546" s="1" t="str">
        <f t="shared" si="160"/>
        <v/>
      </c>
      <c r="I2546" s="13" t="str">
        <f t="shared" si="161"/>
        <v/>
      </c>
      <c r="J2546" s="13" t="str">
        <f t="shared" si="162"/>
        <v/>
      </c>
      <c r="K2546" s="13" t="str">
        <f t="shared" si="163"/>
        <v/>
      </c>
    </row>
    <row r="2547" spans="8:11" x14ac:dyDescent="0.3">
      <c r="H2547" s="1" t="str">
        <f t="shared" si="160"/>
        <v/>
      </c>
      <c r="I2547" s="13" t="str">
        <f t="shared" si="161"/>
        <v/>
      </c>
      <c r="J2547" s="13" t="str">
        <f t="shared" si="162"/>
        <v/>
      </c>
      <c r="K2547" s="13" t="str">
        <f t="shared" si="163"/>
        <v/>
      </c>
    </row>
    <row r="2548" spans="8:11" x14ac:dyDescent="0.3">
      <c r="H2548" s="1" t="str">
        <f t="shared" si="160"/>
        <v/>
      </c>
      <c r="I2548" s="13" t="str">
        <f t="shared" si="161"/>
        <v/>
      </c>
      <c r="J2548" s="13" t="str">
        <f t="shared" si="162"/>
        <v/>
      </c>
      <c r="K2548" s="13" t="str">
        <f t="shared" si="163"/>
        <v/>
      </c>
    </row>
    <row r="2549" spans="8:11" x14ac:dyDescent="0.3">
      <c r="H2549" s="1" t="str">
        <f t="shared" si="160"/>
        <v/>
      </c>
      <c r="I2549" s="13" t="str">
        <f t="shared" si="161"/>
        <v/>
      </c>
      <c r="J2549" s="13" t="str">
        <f t="shared" si="162"/>
        <v/>
      </c>
      <c r="K2549" s="13" t="str">
        <f t="shared" si="163"/>
        <v/>
      </c>
    </row>
    <row r="2550" spans="8:11" x14ac:dyDescent="0.3">
      <c r="H2550" s="1" t="str">
        <f t="shared" si="160"/>
        <v/>
      </c>
      <c r="I2550" s="13" t="str">
        <f t="shared" si="161"/>
        <v/>
      </c>
      <c r="J2550" s="13" t="str">
        <f t="shared" si="162"/>
        <v/>
      </c>
      <c r="K2550" s="13" t="str">
        <f t="shared" si="163"/>
        <v/>
      </c>
    </row>
    <row r="2551" spans="8:11" x14ac:dyDescent="0.3">
      <c r="H2551" s="1" t="str">
        <f t="shared" si="160"/>
        <v/>
      </c>
      <c r="I2551" s="13" t="str">
        <f t="shared" si="161"/>
        <v/>
      </c>
      <c r="J2551" s="13" t="str">
        <f t="shared" si="162"/>
        <v/>
      </c>
      <c r="K2551" s="13" t="str">
        <f t="shared" si="163"/>
        <v/>
      </c>
    </row>
    <row r="2552" spans="8:11" x14ac:dyDescent="0.3">
      <c r="H2552" s="1" t="str">
        <f t="shared" si="160"/>
        <v/>
      </c>
      <c r="I2552" s="13" t="str">
        <f t="shared" si="161"/>
        <v/>
      </c>
      <c r="J2552" s="13" t="str">
        <f t="shared" si="162"/>
        <v/>
      </c>
      <c r="K2552" s="13" t="str">
        <f t="shared" si="163"/>
        <v/>
      </c>
    </row>
    <row r="2553" spans="8:11" x14ac:dyDescent="0.3">
      <c r="H2553" s="1" t="str">
        <f t="shared" si="160"/>
        <v/>
      </c>
      <c r="I2553" s="13" t="str">
        <f t="shared" si="161"/>
        <v/>
      </c>
      <c r="J2553" s="13" t="str">
        <f t="shared" si="162"/>
        <v/>
      </c>
      <c r="K2553" s="13" t="str">
        <f t="shared" si="163"/>
        <v/>
      </c>
    </row>
    <row r="2554" spans="8:11" x14ac:dyDescent="0.3">
      <c r="H2554" s="1" t="str">
        <f t="shared" si="160"/>
        <v/>
      </c>
      <c r="I2554" s="13" t="str">
        <f t="shared" si="161"/>
        <v/>
      </c>
      <c r="J2554" s="13" t="str">
        <f t="shared" si="162"/>
        <v/>
      </c>
      <c r="K2554" s="13" t="str">
        <f t="shared" si="163"/>
        <v/>
      </c>
    </row>
    <row r="2555" spans="8:11" x14ac:dyDescent="0.3">
      <c r="H2555" s="1" t="str">
        <f t="shared" si="160"/>
        <v/>
      </c>
      <c r="I2555" s="13" t="str">
        <f t="shared" si="161"/>
        <v/>
      </c>
      <c r="J2555" s="13" t="str">
        <f t="shared" si="162"/>
        <v/>
      </c>
      <c r="K2555" s="13" t="str">
        <f t="shared" si="163"/>
        <v/>
      </c>
    </row>
    <row r="2556" spans="8:11" x14ac:dyDescent="0.3">
      <c r="H2556" s="1" t="str">
        <f t="shared" si="160"/>
        <v/>
      </c>
      <c r="I2556" s="13" t="str">
        <f t="shared" si="161"/>
        <v/>
      </c>
      <c r="J2556" s="13" t="str">
        <f t="shared" si="162"/>
        <v/>
      </c>
      <c r="K2556" s="13" t="str">
        <f t="shared" si="163"/>
        <v/>
      </c>
    </row>
    <row r="2557" spans="8:11" x14ac:dyDescent="0.3">
      <c r="H2557" s="1" t="str">
        <f t="shared" si="160"/>
        <v/>
      </c>
      <c r="I2557" s="13" t="str">
        <f t="shared" si="161"/>
        <v/>
      </c>
      <c r="J2557" s="13" t="str">
        <f t="shared" si="162"/>
        <v/>
      </c>
      <c r="K2557" s="13" t="str">
        <f t="shared" si="163"/>
        <v/>
      </c>
    </row>
    <row r="2558" spans="8:11" x14ac:dyDescent="0.3">
      <c r="H2558" s="1" t="str">
        <f t="shared" si="160"/>
        <v/>
      </c>
      <c r="I2558" s="13" t="str">
        <f t="shared" si="161"/>
        <v/>
      </c>
      <c r="J2558" s="13" t="str">
        <f t="shared" si="162"/>
        <v/>
      </c>
      <c r="K2558" s="13" t="str">
        <f t="shared" si="163"/>
        <v/>
      </c>
    </row>
    <row r="2559" spans="8:11" x14ac:dyDescent="0.3">
      <c r="H2559" s="1" t="str">
        <f t="shared" si="160"/>
        <v/>
      </c>
      <c r="I2559" s="13" t="str">
        <f t="shared" si="161"/>
        <v/>
      </c>
      <c r="J2559" s="13" t="str">
        <f t="shared" si="162"/>
        <v/>
      </c>
      <c r="K2559" s="13" t="str">
        <f t="shared" si="163"/>
        <v/>
      </c>
    </row>
    <row r="2560" spans="8:11" x14ac:dyDescent="0.3">
      <c r="H2560" s="1" t="str">
        <f t="shared" si="160"/>
        <v/>
      </c>
      <c r="I2560" s="13" t="str">
        <f t="shared" si="161"/>
        <v/>
      </c>
      <c r="J2560" s="13" t="str">
        <f t="shared" si="162"/>
        <v/>
      </c>
      <c r="K2560" s="13" t="str">
        <f t="shared" si="163"/>
        <v/>
      </c>
    </row>
    <row r="2561" spans="8:11" x14ac:dyDescent="0.3">
      <c r="H2561" s="1" t="str">
        <f t="shared" si="160"/>
        <v/>
      </c>
      <c r="I2561" s="13" t="str">
        <f t="shared" si="161"/>
        <v/>
      </c>
      <c r="J2561" s="13" t="str">
        <f t="shared" si="162"/>
        <v/>
      </c>
      <c r="K2561" s="13" t="str">
        <f t="shared" si="163"/>
        <v/>
      </c>
    </row>
    <row r="2562" spans="8:11" x14ac:dyDescent="0.3">
      <c r="H2562" s="1" t="str">
        <f t="shared" si="160"/>
        <v/>
      </c>
      <c r="I2562" s="13" t="str">
        <f t="shared" si="161"/>
        <v/>
      </c>
      <c r="J2562" s="13" t="str">
        <f t="shared" si="162"/>
        <v/>
      </c>
      <c r="K2562" s="13" t="str">
        <f t="shared" si="163"/>
        <v/>
      </c>
    </row>
    <row r="2563" spans="8:11" x14ac:dyDescent="0.3">
      <c r="H2563" s="1" t="str">
        <f t="shared" si="160"/>
        <v/>
      </c>
      <c r="I2563" s="13" t="str">
        <f t="shared" si="161"/>
        <v/>
      </c>
      <c r="J2563" s="13" t="str">
        <f t="shared" si="162"/>
        <v/>
      </c>
      <c r="K2563" s="13" t="str">
        <f t="shared" si="163"/>
        <v/>
      </c>
    </row>
    <row r="2564" spans="8:11" x14ac:dyDescent="0.3">
      <c r="H2564" s="1" t="str">
        <f t="shared" si="160"/>
        <v/>
      </c>
      <c r="I2564" s="13" t="str">
        <f t="shared" si="161"/>
        <v/>
      </c>
      <c r="J2564" s="13" t="str">
        <f t="shared" si="162"/>
        <v/>
      </c>
      <c r="K2564" s="13" t="str">
        <f t="shared" si="163"/>
        <v/>
      </c>
    </row>
    <row r="2565" spans="8:11" x14ac:dyDescent="0.3">
      <c r="H2565" s="1" t="str">
        <f t="shared" si="160"/>
        <v/>
      </c>
      <c r="I2565" s="13" t="str">
        <f t="shared" si="161"/>
        <v/>
      </c>
      <c r="J2565" s="13" t="str">
        <f t="shared" si="162"/>
        <v/>
      </c>
      <c r="K2565" s="13" t="str">
        <f t="shared" si="163"/>
        <v/>
      </c>
    </row>
    <row r="2566" spans="8:11" x14ac:dyDescent="0.3">
      <c r="H2566" s="1" t="str">
        <f t="shared" si="160"/>
        <v/>
      </c>
      <c r="I2566" s="13" t="str">
        <f t="shared" si="161"/>
        <v/>
      </c>
      <c r="J2566" s="13" t="str">
        <f t="shared" si="162"/>
        <v/>
      </c>
      <c r="K2566" s="13" t="str">
        <f t="shared" si="163"/>
        <v/>
      </c>
    </row>
    <row r="2567" spans="8:11" x14ac:dyDescent="0.3">
      <c r="H2567" s="1" t="str">
        <f t="shared" si="160"/>
        <v/>
      </c>
      <c r="I2567" s="13" t="str">
        <f t="shared" si="161"/>
        <v/>
      </c>
      <c r="J2567" s="13" t="str">
        <f t="shared" si="162"/>
        <v/>
      </c>
      <c r="K2567" s="13" t="str">
        <f t="shared" si="163"/>
        <v/>
      </c>
    </row>
    <row r="2568" spans="8:11" x14ac:dyDescent="0.3">
      <c r="H2568" s="1" t="str">
        <f t="shared" si="160"/>
        <v/>
      </c>
      <c r="I2568" s="13" t="str">
        <f t="shared" si="161"/>
        <v/>
      </c>
      <c r="J2568" s="13" t="str">
        <f t="shared" si="162"/>
        <v/>
      </c>
      <c r="K2568" s="13" t="str">
        <f t="shared" si="163"/>
        <v/>
      </c>
    </row>
    <row r="2569" spans="8:11" x14ac:dyDescent="0.3">
      <c r="H2569" s="1" t="str">
        <f t="shared" si="160"/>
        <v/>
      </c>
      <c r="I2569" s="13" t="str">
        <f t="shared" si="161"/>
        <v/>
      </c>
      <c r="J2569" s="13" t="str">
        <f t="shared" si="162"/>
        <v/>
      </c>
      <c r="K2569" s="13" t="str">
        <f t="shared" si="163"/>
        <v/>
      </c>
    </row>
    <row r="2570" spans="8:11" x14ac:dyDescent="0.3">
      <c r="H2570" s="1" t="str">
        <f t="shared" si="160"/>
        <v/>
      </c>
      <c r="I2570" s="13" t="str">
        <f t="shared" si="161"/>
        <v/>
      </c>
      <c r="J2570" s="13" t="str">
        <f t="shared" si="162"/>
        <v/>
      </c>
      <c r="K2570" s="13" t="str">
        <f t="shared" si="163"/>
        <v/>
      </c>
    </row>
    <row r="2571" spans="8:11" x14ac:dyDescent="0.3">
      <c r="H2571" s="1" t="str">
        <f t="shared" si="160"/>
        <v/>
      </c>
      <c r="I2571" s="13" t="str">
        <f t="shared" si="161"/>
        <v/>
      </c>
      <c r="J2571" s="13" t="str">
        <f t="shared" si="162"/>
        <v/>
      </c>
      <c r="K2571" s="13" t="str">
        <f t="shared" si="163"/>
        <v/>
      </c>
    </row>
    <row r="2572" spans="8:11" x14ac:dyDescent="0.3">
      <c r="H2572" s="1" t="str">
        <f t="shared" si="160"/>
        <v/>
      </c>
      <c r="I2572" s="13" t="str">
        <f t="shared" si="161"/>
        <v/>
      </c>
      <c r="J2572" s="13" t="str">
        <f t="shared" si="162"/>
        <v/>
      </c>
      <c r="K2572" s="13" t="str">
        <f t="shared" si="163"/>
        <v/>
      </c>
    </row>
    <row r="2573" spans="8:11" x14ac:dyDescent="0.3">
      <c r="H2573" s="1" t="str">
        <f t="shared" si="160"/>
        <v/>
      </c>
      <c r="I2573" s="13" t="str">
        <f t="shared" si="161"/>
        <v/>
      </c>
      <c r="J2573" s="13" t="str">
        <f t="shared" si="162"/>
        <v/>
      </c>
      <c r="K2573" s="13" t="str">
        <f t="shared" si="163"/>
        <v/>
      </c>
    </row>
    <row r="2574" spans="8:11" x14ac:dyDescent="0.3">
      <c r="H2574" s="1" t="str">
        <f t="shared" si="160"/>
        <v/>
      </c>
      <c r="I2574" s="13" t="str">
        <f t="shared" si="161"/>
        <v/>
      </c>
      <c r="J2574" s="13" t="str">
        <f t="shared" si="162"/>
        <v/>
      </c>
      <c r="K2574" s="13" t="str">
        <f t="shared" si="163"/>
        <v/>
      </c>
    </row>
    <row r="2575" spans="8:11" x14ac:dyDescent="0.3">
      <c r="H2575" s="1" t="str">
        <f t="shared" si="160"/>
        <v/>
      </c>
      <c r="I2575" s="13" t="str">
        <f t="shared" si="161"/>
        <v/>
      </c>
      <c r="J2575" s="13" t="str">
        <f t="shared" si="162"/>
        <v/>
      </c>
      <c r="K2575" s="13" t="str">
        <f t="shared" si="163"/>
        <v/>
      </c>
    </row>
    <row r="2576" spans="8:11" x14ac:dyDescent="0.3">
      <c r="H2576" s="1" t="str">
        <f t="shared" si="160"/>
        <v/>
      </c>
      <c r="I2576" s="13" t="str">
        <f t="shared" si="161"/>
        <v/>
      </c>
      <c r="J2576" s="13" t="str">
        <f t="shared" si="162"/>
        <v/>
      </c>
      <c r="K2576" s="13" t="str">
        <f t="shared" si="163"/>
        <v/>
      </c>
    </row>
    <row r="2577" spans="8:11" x14ac:dyDescent="0.3">
      <c r="H2577" s="1" t="str">
        <f t="shared" si="160"/>
        <v/>
      </c>
      <c r="I2577" s="13" t="str">
        <f t="shared" si="161"/>
        <v/>
      </c>
      <c r="J2577" s="13" t="str">
        <f t="shared" si="162"/>
        <v/>
      </c>
      <c r="K2577" s="13" t="str">
        <f t="shared" si="163"/>
        <v/>
      </c>
    </row>
    <row r="2578" spans="8:11" x14ac:dyDescent="0.3">
      <c r="H2578" s="1" t="str">
        <f t="shared" si="160"/>
        <v/>
      </c>
      <c r="I2578" s="13" t="str">
        <f t="shared" si="161"/>
        <v/>
      </c>
      <c r="J2578" s="13" t="str">
        <f t="shared" si="162"/>
        <v/>
      </c>
      <c r="K2578" s="13" t="str">
        <f t="shared" si="163"/>
        <v/>
      </c>
    </row>
    <row r="2579" spans="8:11" x14ac:dyDescent="0.3">
      <c r="H2579" s="1" t="str">
        <f t="shared" si="160"/>
        <v/>
      </c>
      <c r="I2579" s="13" t="str">
        <f t="shared" si="161"/>
        <v/>
      </c>
      <c r="J2579" s="13" t="str">
        <f t="shared" si="162"/>
        <v/>
      </c>
      <c r="K2579" s="13" t="str">
        <f t="shared" si="163"/>
        <v/>
      </c>
    </row>
    <row r="2580" spans="8:11" x14ac:dyDescent="0.3">
      <c r="H2580" s="1" t="str">
        <f t="shared" si="160"/>
        <v/>
      </c>
      <c r="I2580" s="13" t="str">
        <f t="shared" si="161"/>
        <v/>
      </c>
      <c r="J2580" s="13" t="str">
        <f t="shared" si="162"/>
        <v/>
      </c>
      <c r="K2580" s="13" t="str">
        <f t="shared" si="163"/>
        <v/>
      </c>
    </row>
    <row r="2581" spans="8:11" x14ac:dyDescent="0.3">
      <c r="H2581" s="1" t="str">
        <f t="shared" si="160"/>
        <v/>
      </c>
      <c r="I2581" s="13" t="str">
        <f t="shared" si="161"/>
        <v/>
      </c>
      <c r="J2581" s="13" t="str">
        <f t="shared" si="162"/>
        <v/>
      </c>
      <c r="K2581" s="13" t="str">
        <f t="shared" si="163"/>
        <v/>
      </c>
    </row>
    <row r="2582" spans="8:11" x14ac:dyDescent="0.3">
      <c r="H2582" s="1" t="str">
        <f t="shared" si="160"/>
        <v/>
      </c>
      <c r="I2582" s="13" t="str">
        <f t="shared" si="161"/>
        <v/>
      </c>
      <c r="J2582" s="13" t="str">
        <f t="shared" si="162"/>
        <v/>
      </c>
      <c r="K2582" s="13" t="str">
        <f t="shared" si="163"/>
        <v/>
      </c>
    </row>
    <row r="2583" spans="8:11" x14ac:dyDescent="0.3">
      <c r="H2583" s="1" t="str">
        <f t="shared" si="160"/>
        <v/>
      </c>
      <c r="I2583" s="13" t="str">
        <f t="shared" si="161"/>
        <v/>
      </c>
      <c r="J2583" s="13" t="str">
        <f t="shared" si="162"/>
        <v/>
      </c>
      <c r="K2583" s="13" t="str">
        <f t="shared" si="163"/>
        <v/>
      </c>
    </row>
    <row r="2584" spans="8:11" x14ac:dyDescent="0.3">
      <c r="H2584" s="1" t="str">
        <f t="shared" si="160"/>
        <v/>
      </c>
      <c r="I2584" s="13" t="str">
        <f t="shared" si="161"/>
        <v/>
      </c>
      <c r="J2584" s="13" t="str">
        <f t="shared" si="162"/>
        <v/>
      </c>
      <c r="K2584" s="13" t="str">
        <f t="shared" si="163"/>
        <v/>
      </c>
    </row>
    <row r="2585" spans="8:11" x14ac:dyDescent="0.3">
      <c r="H2585" s="1" t="str">
        <f t="shared" si="160"/>
        <v/>
      </c>
      <c r="I2585" s="13" t="str">
        <f t="shared" si="161"/>
        <v/>
      </c>
      <c r="J2585" s="13" t="str">
        <f t="shared" si="162"/>
        <v/>
      </c>
      <c r="K2585" s="13" t="str">
        <f t="shared" si="163"/>
        <v/>
      </c>
    </row>
    <row r="2586" spans="8:11" x14ac:dyDescent="0.3">
      <c r="H2586" s="1" t="str">
        <f t="shared" si="160"/>
        <v/>
      </c>
      <c r="I2586" s="13" t="str">
        <f t="shared" si="161"/>
        <v/>
      </c>
      <c r="J2586" s="13" t="str">
        <f t="shared" si="162"/>
        <v/>
      </c>
      <c r="K2586" s="13" t="str">
        <f t="shared" si="163"/>
        <v/>
      </c>
    </row>
    <row r="2587" spans="8:11" x14ac:dyDescent="0.3">
      <c r="H2587" s="1" t="str">
        <f t="shared" si="160"/>
        <v/>
      </c>
      <c r="I2587" s="13" t="str">
        <f t="shared" si="161"/>
        <v/>
      </c>
      <c r="J2587" s="13" t="str">
        <f t="shared" si="162"/>
        <v/>
      </c>
      <c r="K2587" s="13" t="str">
        <f t="shared" si="163"/>
        <v/>
      </c>
    </row>
    <row r="2588" spans="8:11" x14ac:dyDescent="0.3">
      <c r="H2588" s="1" t="str">
        <f t="shared" si="160"/>
        <v/>
      </c>
      <c r="I2588" s="13" t="str">
        <f t="shared" si="161"/>
        <v/>
      </c>
      <c r="J2588" s="13" t="str">
        <f t="shared" si="162"/>
        <v/>
      </c>
      <c r="K2588" s="13" t="str">
        <f t="shared" si="163"/>
        <v/>
      </c>
    </row>
    <row r="2589" spans="8:11" x14ac:dyDescent="0.3">
      <c r="H2589" s="1" t="str">
        <f t="shared" si="160"/>
        <v/>
      </c>
      <c r="I2589" s="13" t="str">
        <f t="shared" si="161"/>
        <v/>
      </c>
      <c r="J2589" s="13" t="str">
        <f t="shared" si="162"/>
        <v/>
      </c>
      <c r="K2589" s="13" t="str">
        <f t="shared" si="163"/>
        <v/>
      </c>
    </row>
    <row r="2590" spans="8:11" x14ac:dyDescent="0.3">
      <c r="H2590" s="1" t="str">
        <f t="shared" si="160"/>
        <v/>
      </c>
      <c r="I2590" s="13" t="str">
        <f t="shared" si="161"/>
        <v/>
      </c>
      <c r="J2590" s="13" t="str">
        <f t="shared" si="162"/>
        <v/>
      </c>
      <c r="K2590" s="13" t="str">
        <f t="shared" si="163"/>
        <v/>
      </c>
    </row>
    <row r="2591" spans="8:11" x14ac:dyDescent="0.3">
      <c r="H2591" s="1" t="str">
        <f t="shared" si="160"/>
        <v/>
      </c>
      <c r="I2591" s="13" t="str">
        <f t="shared" si="161"/>
        <v/>
      </c>
      <c r="J2591" s="13" t="str">
        <f t="shared" si="162"/>
        <v/>
      </c>
      <c r="K2591" s="13" t="str">
        <f t="shared" si="163"/>
        <v/>
      </c>
    </row>
    <row r="2592" spans="8:11" x14ac:dyDescent="0.3">
      <c r="H2592" s="1" t="str">
        <f t="shared" si="160"/>
        <v/>
      </c>
      <c r="I2592" s="13" t="str">
        <f t="shared" si="161"/>
        <v/>
      </c>
      <c r="J2592" s="13" t="str">
        <f t="shared" si="162"/>
        <v/>
      </c>
      <c r="K2592" s="13" t="str">
        <f t="shared" si="163"/>
        <v/>
      </c>
    </row>
    <row r="2593" spans="8:11" x14ac:dyDescent="0.3">
      <c r="H2593" s="1" t="str">
        <f t="shared" si="160"/>
        <v/>
      </c>
      <c r="I2593" s="13" t="str">
        <f t="shared" si="161"/>
        <v/>
      </c>
      <c r="J2593" s="13" t="str">
        <f t="shared" si="162"/>
        <v/>
      </c>
      <c r="K2593" s="13" t="str">
        <f t="shared" si="163"/>
        <v/>
      </c>
    </row>
    <row r="2594" spans="8:11" x14ac:dyDescent="0.3">
      <c r="H2594" s="1" t="str">
        <f t="shared" si="160"/>
        <v/>
      </c>
      <c r="I2594" s="13" t="str">
        <f t="shared" si="161"/>
        <v/>
      </c>
      <c r="J2594" s="13" t="str">
        <f t="shared" si="162"/>
        <v/>
      </c>
      <c r="K2594" s="13" t="str">
        <f t="shared" si="163"/>
        <v/>
      </c>
    </row>
    <row r="2595" spans="8:11" x14ac:dyDescent="0.3">
      <c r="H2595" s="1" t="str">
        <f t="shared" si="160"/>
        <v/>
      </c>
      <c r="I2595" s="13" t="str">
        <f t="shared" si="161"/>
        <v/>
      </c>
      <c r="J2595" s="13" t="str">
        <f t="shared" si="162"/>
        <v/>
      </c>
      <c r="K2595" s="13" t="str">
        <f t="shared" si="163"/>
        <v/>
      </c>
    </row>
    <row r="2596" spans="8:11" x14ac:dyDescent="0.3">
      <c r="H2596" s="1" t="str">
        <f t="shared" ref="H2596:H2659" si="164">IF(AND(LEN(I2596)&gt;0,LEN(J2596)&gt;0),J2596-I2596,"")</f>
        <v/>
      </c>
      <c r="I2596" s="13" t="str">
        <f t="shared" ref="I2596:I2659" si="165">IF(B2596="","",IF(ISNUMBER(B2596),B2596,DATE(VALUE(RIGHT(TRIM(B2596),4)),VALUE(MID(TRIM(B2596),4,2)),VALUE(LEFT(TRIM(B2596),2)))))</f>
        <v/>
      </c>
      <c r="J2596" s="13" t="str">
        <f t="shared" ref="J2596:J2659" si="166">IF(E2596="","",IF(ISNUMBER(E2596),E2596,DATE(VALUE(RIGHT(TRIM(E2596),4)),VALUE(MID(TRIM(E2596),4,2)),VALUE(LEFT(TRIM(E2596),2)))))</f>
        <v/>
      </c>
      <c r="K2596" s="13" t="str">
        <f t="shared" ref="K2596:K2659" si="167">IF(F2596="","",IF(ISNUMBER(F2596),F2596,DATE(VALUE(RIGHT(TRIM(F2596),4)),VALUE(MID(TRIM(F2596),4,2)),VALUE(LEFT(TRIM(F2596),2)))))</f>
        <v/>
      </c>
    </row>
    <row r="2597" spans="8:11" x14ac:dyDescent="0.3">
      <c r="H2597" s="1" t="str">
        <f t="shared" si="164"/>
        <v/>
      </c>
      <c r="I2597" s="13" t="str">
        <f t="shared" si="165"/>
        <v/>
      </c>
      <c r="J2597" s="13" t="str">
        <f t="shared" si="166"/>
        <v/>
      </c>
      <c r="K2597" s="13" t="str">
        <f t="shared" si="167"/>
        <v/>
      </c>
    </row>
    <row r="2598" spans="8:11" x14ac:dyDescent="0.3">
      <c r="H2598" s="1" t="str">
        <f t="shared" si="164"/>
        <v/>
      </c>
      <c r="I2598" s="13" t="str">
        <f t="shared" si="165"/>
        <v/>
      </c>
      <c r="J2598" s="13" t="str">
        <f t="shared" si="166"/>
        <v/>
      </c>
      <c r="K2598" s="13" t="str">
        <f t="shared" si="167"/>
        <v/>
      </c>
    </row>
    <row r="2599" spans="8:11" x14ac:dyDescent="0.3">
      <c r="H2599" s="1" t="str">
        <f t="shared" si="164"/>
        <v/>
      </c>
      <c r="I2599" s="13" t="str">
        <f t="shared" si="165"/>
        <v/>
      </c>
      <c r="J2599" s="13" t="str">
        <f t="shared" si="166"/>
        <v/>
      </c>
      <c r="K2599" s="13" t="str">
        <f t="shared" si="167"/>
        <v/>
      </c>
    </row>
    <row r="2600" spans="8:11" x14ac:dyDescent="0.3">
      <c r="H2600" s="1" t="str">
        <f t="shared" si="164"/>
        <v/>
      </c>
      <c r="I2600" s="13" t="str">
        <f t="shared" si="165"/>
        <v/>
      </c>
      <c r="J2600" s="13" t="str">
        <f t="shared" si="166"/>
        <v/>
      </c>
      <c r="K2600" s="13" t="str">
        <f t="shared" si="167"/>
        <v/>
      </c>
    </row>
    <row r="2601" spans="8:11" x14ac:dyDescent="0.3">
      <c r="H2601" s="1" t="str">
        <f t="shared" si="164"/>
        <v/>
      </c>
      <c r="I2601" s="13" t="str">
        <f t="shared" si="165"/>
        <v/>
      </c>
      <c r="J2601" s="13" t="str">
        <f t="shared" si="166"/>
        <v/>
      </c>
      <c r="K2601" s="13" t="str">
        <f t="shared" si="167"/>
        <v/>
      </c>
    </row>
    <row r="2602" spans="8:11" x14ac:dyDescent="0.3">
      <c r="H2602" s="1" t="str">
        <f t="shared" si="164"/>
        <v/>
      </c>
      <c r="I2602" s="13" t="str">
        <f t="shared" si="165"/>
        <v/>
      </c>
      <c r="J2602" s="13" t="str">
        <f t="shared" si="166"/>
        <v/>
      </c>
      <c r="K2602" s="13" t="str">
        <f t="shared" si="167"/>
        <v/>
      </c>
    </row>
    <row r="2603" spans="8:11" x14ac:dyDescent="0.3">
      <c r="H2603" s="1" t="str">
        <f t="shared" si="164"/>
        <v/>
      </c>
      <c r="I2603" s="13" t="str">
        <f t="shared" si="165"/>
        <v/>
      </c>
      <c r="J2603" s="13" t="str">
        <f t="shared" si="166"/>
        <v/>
      </c>
      <c r="K2603" s="13" t="str">
        <f t="shared" si="167"/>
        <v/>
      </c>
    </row>
    <row r="2604" spans="8:11" x14ac:dyDescent="0.3">
      <c r="H2604" s="1" t="str">
        <f t="shared" si="164"/>
        <v/>
      </c>
      <c r="I2604" s="13" t="str">
        <f t="shared" si="165"/>
        <v/>
      </c>
      <c r="J2604" s="13" t="str">
        <f t="shared" si="166"/>
        <v/>
      </c>
      <c r="K2604" s="13" t="str">
        <f t="shared" si="167"/>
        <v/>
      </c>
    </row>
    <row r="2605" spans="8:11" x14ac:dyDescent="0.3">
      <c r="H2605" s="1" t="str">
        <f t="shared" si="164"/>
        <v/>
      </c>
      <c r="I2605" s="13" t="str">
        <f t="shared" si="165"/>
        <v/>
      </c>
      <c r="J2605" s="13" t="str">
        <f t="shared" si="166"/>
        <v/>
      </c>
      <c r="K2605" s="13" t="str">
        <f t="shared" si="167"/>
        <v/>
      </c>
    </row>
    <row r="2606" spans="8:11" x14ac:dyDescent="0.3">
      <c r="H2606" s="1" t="str">
        <f t="shared" si="164"/>
        <v/>
      </c>
      <c r="I2606" s="13" t="str">
        <f t="shared" si="165"/>
        <v/>
      </c>
      <c r="J2606" s="13" t="str">
        <f t="shared" si="166"/>
        <v/>
      </c>
      <c r="K2606" s="13" t="str">
        <f t="shared" si="167"/>
        <v/>
      </c>
    </row>
    <row r="2607" spans="8:11" x14ac:dyDescent="0.3">
      <c r="H2607" s="1" t="str">
        <f t="shared" si="164"/>
        <v/>
      </c>
      <c r="I2607" s="13" t="str">
        <f t="shared" si="165"/>
        <v/>
      </c>
      <c r="J2607" s="13" t="str">
        <f t="shared" si="166"/>
        <v/>
      </c>
      <c r="K2607" s="13" t="str">
        <f t="shared" si="167"/>
        <v/>
      </c>
    </row>
    <row r="2608" spans="8:11" x14ac:dyDescent="0.3">
      <c r="H2608" s="1" t="str">
        <f t="shared" si="164"/>
        <v/>
      </c>
      <c r="I2608" s="13" t="str">
        <f t="shared" si="165"/>
        <v/>
      </c>
      <c r="J2608" s="13" t="str">
        <f t="shared" si="166"/>
        <v/>
      </c>
      <c r="K2608" s="13" t="str">
        <f t="shared" si="167"/>
        <v/>
      </c>
    </row>
    <row r="2609" spans="8:11" x14ac:dyDescent="0.3">
      <c r="H2609" s="1" t="str">
        <f t="shared" si="164"/>
        <v/>
      </c>
      <c r="I2609" s="13" t="str">
        <f t="shared" si="165"/>
        <v/>
      </c>
      <c r="J2609" s="13" t="str">
        <f t="shared" si="166"/>
        <v/>
      </c>
      <c r="K2609" s="13" t="str">
        <f t="shared" si="167"/>
        <v/>
      </c>
    </row>
    <row r="2610" spans="8:11" x14ac:dyDescent="0.3">
      <c r="H2610" s="1" t="str">
        <f t="shared" si="164"/>
        <v/>
      </c>
      <c r="I2610" s="13" t="str">
        <f t="shared" si="165"/>
        <v/>
      </c>
      <c r="J2610" s="13" t="str">
        <f t="shared" si="166"/>
        <v/>
      </c>
      <c r="K2610" s="13" t="str">
        <f t="shared" si="167"/>
        <v/>
      </c>
    </row>
    <row r="2611" spans="8:11" x14ac:dyDescent="0.3">
      <c r="H2611" s="1" t="str">
        <f t="shared" si="164"/>
        <v/>
      </c>
      <c r="I2611" s="13" t="str">
        <f t="shared" si="165"/>
        <v/>
      </c>
      <c r="J2611" s="13" t="str">
        <f t="shared" si="166"/>
        <v/>
      </c>
      <c r="K2611" s="13" t="str">
        <f t="shared" si="167"/>
        <v/>
      </c>
    </row>
    <row r="2612" spans="8:11" x14ac:dyDescent="0.3">
      <c r="H2612" s="1" t="str">
        <f t="shared" si="164"/>
        <v/>
      </c>
      <c r="I2612" s="13" t="str">
        <f t="shared" si="165"/>
        <v/>
      </c>
      <c r="J2612" s="13" t="str">
        <f t="shared" si="166"/>
        <v/>
      </c>
      <c r="K2612" s="13" t="str">
        <f t="shared" si="167"/>
        <v/>
      </c>
    </row>
    <row r="2613" spans="8:11" x14ac:dyDescent="0.3">
      <c r="H2613" s="1" t="str">
        <f t="shared" si="164"/>
        <v/>
      </c>
      <c r="I2613" s="13" t="str">
        <f t="shared" si="165"/>
        <v/>
      </c>
      <c r="J2613" s="13" t="str">
        <f t="shared" si="166"/>
        <v/>
      </c>
      <c r="K2613" s="13" t="str">
        <f t="shared" si="167"/>
        <v/>
      </c>
    </row>
    <row r="2614" spans="8:11" x14ac:dyDescent="0.3">
      <c r="H2614" s="1" t="str">
        <f t="shared" si="164"/>
        <v/>
      </c>
      <c r="I2614" s="13" t="str">
        <f t="shared" si="165"/>
        <v/>
      </c>
      <c r="J2614" s="13" t="str">
        <f t="shared" si="166"/>
        <v/>
      </c>
      <c r="K2614" s="13" t="str">
        <f t="shared" si="167"/>
        <v/>
      </c>
    </row>
    <row r="2615" spans="8:11" x14ac:dyDescent="0.3">
      <c r="H2615" s="1" t="str">
        <f t="shared" si="164"/>
        <v/>
      </c>
      <c r="I2615" s="13" t="str">
        <f t="shared" si="165"/>
        <v/>
      </c>
      <c r="J2615" s="13" t="str">
        <f t="shared" si="166"/>
        <v/>
      </c>
      <c r="K2615" s="13" t="str">
        <f t="shared" si="167"/>
        <v/>
      </c>
    </row>
    <row r="2616" spans="8:11" x14ac:dyDescent="0.3">
      <c r="H2616" s="1" t="str">
        <f t="shared" si="164"/>
        <v/>
      </c>
      <c r="I2616" s="13" t="str">
        <f t="shared" si="165"/>
        <v/>
      </c>
      <c r="J2616" s="13" t="str">
        <f t="shared" si="166"/>
        <v/>
      </c>
      <c r="K2616" s="13" t="str">
        <f t="shared" si="167"/>
        <v/>
      </c>
    </row>
    <row r="2617" spans="8:11" x14ac:dyDescent="0.3">
      <c r="H2617" s="1" t="str">
        <f t="shared" si="164"/>
        <v/>
      </c>
      <c r="I2617" s="13" t="str">
        <f t="shared" si="165"/>
        <v/>
      </c>
      <c r="J2617" s="13" t="str">
        <f t="shared" si="166"/>
        <v/>
      </c>
      <c r="K2617" s="13" t="str">
        <f t="shared" si="167"/>
        <v/>
      </c>
    </row>
    <row r="2618" spans="8:11" x14ac:dyDescent="0.3">
      <c r="H2618" s="1" t="str">
        <f t="shared" si="164"/>
        <v/>
      </c>
      <c r="I2618" s="13" t="str">
        <f t="shared" si="165"/>
        <v/>
      </c>
      <c r="J2618" s="13" t="str">
        <f t="shared" si="166"/>
        <v/>
      </c>
      <c r="K2618" s="13" t="str">
        <f t="shared" si="167"/>
        <v/>
      </c>
    </row>
    <row r="2619" spans="8:11" x14ac:dyDescent="0.3">
      <c r="H2619" s="1" t="str">
        <f t="shared" si="164"/>
        <v/>
      </c>
      <c r="I2619" s="13" t="str">
        <f t="shared" si="165"/>
        <v/>
      </c>
      <c r="J2619" s="13" t="str">
        <f t="shared" si="166"/>
        <v/>
      </c>
      <c r="K2619" s="13" t="str">
        <f t="shared" si="167"/>
        <v/>
      </c>
    </row>
    <row r="2620" spans="8:11" x14ac:dyDescent="0.3">
      <c r="H2620" s="1" t="str">
        <f t="shared" si="164"/>
        <v/>
      </c>
      <c r="I2620" s="13" t="str">
        <f t="shared" si="165"/>
        <v/>
      </c>
      <c r="J2620" s="13" t="str">
        <f t="shared" si="166"/>
        <v/>
      </c>
      <c r="K2620" s="13" t="str">
        <f t="shared" si="167"/>
        <v/>
      </c>
    </row>
    <row r="2621" spans="8:11" x14ac:dyDescent="0.3">
      <c r="H2621" s="1" t="str">
        <f t="shared" si="164"/>
        <v/>
      </c>
      <c r="I2621" s="13" t="str">
        <f t="shared" si="165"/>
        <v/>
      </c>
      <c r="J2621" s="13" t="str">
        <f t="shared" si="166"/>
        <v/>
      </c>
      <c r="K2621" s="13" t="str">
        <f t="shared" si="167"/>
        <v/>
      </c>
    </row>
    <row r="2622" spans="8:11" x14ac:dyDescent="0.3">
      <c r="H2622" s="1" t="str">
        <f t="shared" si="164"/>
        <v/>
      </c>
      <c r="I2622" s="13" t="str">
        <f t="shared" si="165"/>
        <v/>
      </c>
      <c r="J2622" s="13" t="str">
        <f t="shared" si="166"/>
        <v/>
      </c>
      <c r="K2622" s="13" t="str">
        <f t="shared" si="167"/>
        <v/>
      </c>
    </row>
    <row r="2623" spans="8:11" x14ac:dyDescent="0.3">
      <c r="H2623" s="1" t="str">
        <f t="shared" si="164"/>
        <v/>
      </c>
      <c r="I2623" s="13" t="str">
        <f t="shared" si="165"/>
        <v/>
      </c>
      <c r="J2623" s="13" t="str">
        <f t="shared" si="166"/>
        <v/>
      </c>
      <c r="K2623" s="13" t="str">
        <f t="shared" si="167"/>
        <v/>
      </c>
    </row>
    <row r="2624" spans="8:11" x14ac:dyDescent="0.3">
      <c r="H2624" s="1" t="str">
        <f t="shared" si="164"/>
        <v/>
      </c>
      <c r="I2624" s="13" t="str">
        <f t="shared" si="165"/>
        <v/>
      </c>
      <c r="J2624" s="13" t="str">
        <f t="shared" si="166"/>
        <v/>
      </c>
      <c r="K2624" s="13" t="str">
        <f t="shared" si="167"/>
        <v/>
      </c>
    </row>
    <row r="2625" spans="8:11" x14ac:dyDescent="0.3">
      <c r="H2625" s="1" t="str">
        <f t="shared" si="164"/>
        <v/>
      </c>
      <c r="I2625" s="13" t="str">
        <f t="shared" si="165"/>
        <v/>
      </c>
      <c r="J2625" s="13" t="str">
        <f t="shared" si="166"/>
        <v/>
      </c>
      <c r="K2625" s="13" t="str">
        <f t="shared" si="167"/>
        <v/>
      </c>
    </row>
    <row r="2626" spans="8:11" x14ac:dyDescent="0.3">
      <c r="H2626" s="1" t="str">
        <f t="shared" si="164"/>
        <v/>
      </c>
      <c r="I2626" s="13" t="str">
        <f t="shared" si="165"/>
        <v/>
      </c>
      <c r="J2626" s="13" t="str">
        <f t="shared" si="166"/>
        <v/>
      </c>
      <c r="K2626" s="13" t="str">
        <f t="shared" si="167"/>
        <v/>
      </c>
    </row>
    <row r="2627" spans="8:11" x14ac:dyDescent="0.3">
      <c r="H2627" s="1" t="str">
        <f t="shared" si="164"/>
        <v/>
      </c>
      <c r="I2627" s="13" t="str">
        <f t="shared" si="165"/>
        <v/>
      </c>
      <c r="J2627" s="13" t="str">
        <f t="shared" si="166"/>
        <v/>
      </c>
      <c r="K2627" s="13" t="str">
        <f t="shared" si="167"/>
        <v/>
      </c>
    </row>
    <row r="2628" spans="8:11" x14ac:dyDescent="0.3">
      <c r="H2628" s="1" t="str">
        <f t="shared" si="164"/>
        <v/>
      </c>
      <c r="I2628" s="13" t="str">
        <f t="shared" si="165"/>
        <v/>
      </c>
      <c r="J2628" s="13" t="str">
        <f t="shared" si="166"/>
        <v/>
      </c>
      <c r="K2628" s="13" t="str">
        <f t="shared" si="167"/>
        <v/>
      </c>
    </row>
    <row r="2629" spans="8:11" x14ac:dyDescent="0.3">
      <c r="H2629" s="1" t="str">
        <f t="shared" si="164"/>
        <v/>
      </c>
      <c r="I2629" s="13" t="str">
        <f t="shared" si="165"/>
        <v/>
      </c>
      <c r="J2629" s="13" t="str">
        <f t="shared" si="166"/>
        <v/>
      </c>
      <c r="K2629" s="13" t="str">
        <f t="shared" si="167"/>
        <v/>
      </c>
    </row>
    <row r="2630" spans="8:11" x14ac:dyDescent="0.3">
      <c r="H2630" s="1" t="str">
        <f t="shared" si="164"/>
        <v/>
      </c>
      <c r="I2630" s="13" t="str">
        <f t="shared" si="165"/>
        <v/>
      </c>
      <c r="J2630" s="13" t="str">
        <f t="shared" si="166"/>
        <v/>
      </c>
      <c r="K2630" s="13" t="str">
        <f t="shared" si="167"/>
        <v/>
      </c>
    </row>
    <row r="2631" spans="8:11" x14ac:dyDescent="0.3">
      <c r="H2631" s="1" t="str">
        <f t="shared" si="164"/>
        <v/>
      </c>
      <c r="I2631" s="13" t="str">
        <f t="shared" si="165"/>
        <v/>
      </c>
      <c r="J2631" s="13" t="str">
        <f t="shared" si="166"/>
        <v/>
      </c>
      <c r="K2631" s="13" t="str">
        <f t="shared" si="167"/>
        <v/>
      </c>
    </row>
    <row r="2632" spans="8:11" x14ac:dyDescent="0.3">
      <c r="H2632" s="1" t="str">
        <f t="shared" si="164"/>
        <v/>
      </c>
      <c r="I2632" s="13" t="str">
        <f t="shared" si="165"/>
        <v/>
      </c>
      <c r="J2632" s="13" t="str">
        <f t="shared" si="166"/>
        <v/>
      </c>
      <c r="K2632" s="13" t="str">
        <f t="shared" si="167"/>
        <v/>
      </c>
    </row>
    <row r="2633" spans="8:11" x14ac:dyDescent="0.3">
      <c r="H2633" s="1" t="str">
        <f t="shared" si="164"/>
        <v/>
      </c>
      <c r="I2633" s="13" t="str">
        <f t="shared" si="165"/>
        <v/>
      </c>
      <c r="J2633" s="13" t="str">
        <f t="shared" si="166"/>
        <v/>
      </c>
      <c r="K2633" s="13" t="str">
        <f t="shared" si="167"/>
        <v/>
      </c>
    </row>
    <row r="2634" spans="8:11" x14ac:dyDescent="0.3">
      <c r="H2634" s="1" t="str">
        <f t="shared" si="164"/>
        <v/>
      </c>
      <c r="I2634" s="13" t="str">
        <f t="shared" si="165"/>
        <v/>
      </c>
      <c r="J2634" s="13" t="str">
        <f t="shared" si="166"/>
        <v/>
      </c>
      <c r="K2634" s="13" t="str">
        <f t="shared" si="167"/>
        <v/>
      </c>
    </row>
    <row r="2635" spans="8:11" x14ac:dyDescent="0.3">
      <c r="H2635" s="1" t="str">
        <f t="shared" si="164"/>
        <v/>
      </c>
      <c r="I2635" s="13" t="str">
        <f t="shared" si="165"/>
        <v/>
      </c>
      <c r="J2635" s="13" t="str">
        <f t="shared" si="166"/>
        <v/>
      </c>
      <c r="K2635" s="13" t="str">
        <f t="shared" si="167"/>
        <v/>
      </c>
    </row>
    <row r="2636" spans="8:11" x14ac:dyDescent="0.3">
      <c r="H2636" s="1" t="str">
        <f t="shared" si="164"/>
        <v/>
      </c>
      <c r="I2636" s="13" t="str">
        <f t="shared" si="165"/>
        <v/>
      </c>
      <c r="J2636" s="13" t="str">
        <f t="shared" si="166"/>
        <v/>
      </c>
      <c r="K2636" s="13" t="str">
        <f t="shared" si="167"/>
        <v/>
      </c>
    </row>
    <row r="2637" spans="8:11" x14ac:dyDescent="0.3">
      <c r="H2637" s="1" t="str">
        <f t="shared" si="164"/>
        <v/>
      </c>
      <c r="I2637" s="13" t="str">
        <f t="shared" si="165"/>
        <v/>
      </c>
      <c r="J2637" s="13" t="str">
        <f t="shared" si="166"/>
        <v/>
      </c>
      <c r="K2637" s="13" t="str">
        <f t="shared" si="167"/>
        <v/>
      </c>
    </row>
    <row r="2638" spans="8:11" x14ac:dyDescent="0.3">
      <c r="H2638" s="1" t="str">
        <f t="shared" si="164"/>
        <v/>
      </c>
      <c r="I2638" s="13" t="str">
        <f t="shared" si="165"/>
        <v/>
      </c>
      <c r="J2638" s="13" t="str">
        <f t="shared" si="166"/>
        <v/>
      </c>
      <c r="K2638" s="13" t="str">
        <f t="shared" si="167"/>
        <v/>
      </c>
    </row>
    <row r="2639" spans="8:11" x14ac:dyDescent="0.3">
      <c r="H2639" s="1" t="str">
        <f t="shared" si="164"/>
        <v/>
      </c>
      <c r="I2639" s="13" t="str">
        <f t="shared" si="165"/>
        <v/>
      </c>
      <c r="J2639" s="13" t="str">
        <f t="shared" si="166"/>
        <v/>
      </c>
      <c r="K2639" s="13" t="str">
        <f t="shared" si="167"/>
        <v/>
      </c>
    </row>
    <row r="2640" spans="8:11" x14ac:dyDescent="0.3">
      <c r="H2640" s="1" t="str">
        <f t="shared" si="164"/>
        <v/>
      </c>
      <c r="I2640" s="13" t="str">
        <f t="shared" si="165"/>
        <v/>
      </c>
      <c r="J2640" s="13" t="str">
        <f t="shared" si="166"/>
        <v/>
      </c>
      <c r="K2640" s="13" t="str">
        <f t="shared" si="167"/>
        <v/>
      </c>
    </row>
    <row r="2641" spans="8:11" x14ac:dyDescent="0.3">
      <c r="H2641" s="1" t="str">
        <f t="shared" si="164"/>
        <v/>
      </c>
      <c r="I2641" s="13" t="str">
        <f t="shared" si="165"/>
        <v/>
      </c>
      <c r="J2641" s="13" t="str">
        <f t="shared" si="166"/>
        <v/>
      </c>
      <c r="K2641" s="13" t="str">
        <f t="shared" si="167"/>
        <v/>
      </c>
    </row>
    <row r="2642" spans="8:11" x14ac:dyDescent="0.3">
      <c r="H2642" s="1" t="str">
        <f t="shared" si="164"/>
        <v/>
      </c>
      <c r="I2642" s="13" t="str">
        <f t="shared" si="165"/>
        <v/>
      </c>
      <c r="J2642" s="13" t="str">
        <f t="shared" si="166"/>
        <v/>
      </c>
      <c r="K2642" s="13" t="str">
        <f t="shared" si="167"/>
        <v/>
      </c>
    </row>
    <row r="2643" spans="8:11" x14ac:dyDescent="0.3">
      <c r="H2643" s="1" t="str">
        <f t="shared" si="164"/>
        <v/>
      </c>
      <c r="I2643" s="13" t="str">
        <f t="shared" si="165"/>
        <v/>
      </c>
      <c r="J2643" s="13" t="str">
        <f t="shared" si="166"/>
        <v/>
      </c>
      <c r="K2643" s="13" t="str">
        <f t="shared" si="167"/>
        <v/>
      </c>
    </row>
    <row r="2644" spans="8:11" x14ac:dyDescent="0.3">
      <c r="H2644" s="1" t="str">
        <f t="shared" si="164"/>
        <v/>
      </c>
      <c r="I2644" s="13" t="str">
        <f t="shared" si="165"/>
        <v/>
      </c>
      <c r="J2644" s="13" t="str">
        <f t="shared" si="166"/>
        <v/>
      </c>
      <c r="K2644" s="13" t="str">
        <f t="shared" si="167"/>
        <v/>
      </c>
    </row>
    <row r="2645" spans="8:11" x14ac:dyDescent="0.3">
      <c r="H2645" s="1" t="str">
        <f t="shared" si="164"/>
        <v/>
      </c>
      <c r="I2645" s="13" t="str">
        <f t="shared" si="165"/>
        <v/>
      </c>
      <c r="J2645" s="13" t="str">
        <f t="shared" si="166"/>
        <v/>
      </c>
      <c r="K2645" s="13" t="str">
        <f t="shared" si="167"/>
        <v/>
      </c>
    </row>
    <row r="2646" spans="8:11" x14ac:dyDescent="0.3">
      <c r="H2646" s="1" t="str">
        <f t="shared" si="164"/>
        <v/>
      </c>
      <c r="I2646" s="13" t="str">
        <f t="shared" si="165"/>
        <v/>
      </c>
      <c r="J2646" s="13" t="str">
        <f t="shared" si="166"/>
        <v/>
      </c>
      <c r="K2646" s="13" t="str">
        <f t="shared" si="167"/>
        <v/>
      </c>
    </row>
    <row r="2647" spans="8:11" x14ac:dyDescent="0.3">
      <c r="H2647" s="1" t="str">
        <f t="shared" si="164"/>
        <v/>
      </c>
      <c r="I2647" s="13" t="str">
        <f t="shared" si="165"/>
        <v/>
      </c>
      <c r="J2647" s="13" t="str">
        <f t="shared" si="166"/>
        <v/>
      </c>
      <c r="K2647" s="13" t="str">
        <f t="shared" si="167"/>
        <v/>
      </c>
    </row>
    <row r="2648" spans="8:11" x14ac:dyDescent="0.3">
      <c r="H2648" s="1" t="str">
        <f t="shared" si="164"/>
        <v/>
      </c>
      <c r="I2648" s="13" t="str">
        <f t="shared" si="165"/>
        <v/>
      </c>
      <c r="J2648" s="13" t="str">
        <f t="shared" si="166"/>
        <v/>
      </c>
      <c r="K2648" s="13" t="str">
        <f t="shared" si="167"/>
        <v/>
      </c>
    </row>
    <row r="2649" spans="8:11" x14ac:dyDescent="0.3">
      <c r="H2649" s="1" t="str">
        <f t="shared" si="164"/>
        <v/>
      </c>
      <c r="I2649" s="13" t="str">
        <f t="shared" si="165"/>
        <v/>
      </c>
      <c r="J2649" s="13" t="str">
        <f t="shared" si="166"/>
        <v/>
      </c>
      <c r="K2649" s="13" t="str">
        <f t="shared" si="167"/>
        <v/>
      </c>
    </row>
    <row r="2650" spans="8:11" x14ac:dyDescent="0.3">
      <c r="H2650" s="1" t="str">
        <f t="shared" si="164"/>
        <v/>
      </c>
      <c r="I2650" s="13" t="str">
        <f t="shared" si="165"/>
        <v/>
      </c>
      <c r="J2650" s="13" t="str">
        <f t="shared" si="166"/>
        <v/>
      </c>
      <c r="K2650" s="13" t="str">
        <f t="shared" si="167"/>
        <v/>
      </c>
    </row>
    <row r="2651" spans="8:11" x14ac:dyDescent="0.3">
      <c r="H2651" s="1" t="str">
        <f t="shared" si="164"/>
        <v/>
      </c>
      <c r="I2651" s="13" t="str">
        <f t="shared" si="165"/>
        <v/>
      </c>
      <c r="J2651" s="13" t="str">
        <f t="shared" si="166"/>
        <v/>
      </c>
      <c r="K2651" s="13" t="str">
        <f t="shared" si="167"/>
        <v/>
      </c>
    </row>
    <row r="2652" spans="8:11" x14ac:dyDescent="0.3">
      <c r="H2652" s="1" t="str">
        <f t="shared" si="164"/>
        <v/>
      </c>
      <c r="I2652" s="13" t="str">
        <f t="shared" si="165"/>
        <v/>
      </c>
      <c r="J2652" s="13" t="str">
        <f t="shared" si="166"/>
        <v/>
      </c>
      <c r="K2652" s="13" t="str">
        <f t="shared" si="167"/>
        <v/>
      </c>
    </row>
    <row r="2653" spans="8:11" x14ac:dyDescent="0.3">
      <c r="H2653" s="1" t="str">
        <f t="shared" si="164"/>
        <v/>
      </c>
      <c r="I2653" s="13" t="str">
        <f t="shared" si="165"/>
        <v/>
      </c>
      <c r="J2653" s="13" t="str">
        <f t="shared" si="166"/>
        <v/>
      </c>
      <c r="K2653" s="13" t="str">
        <f t="shared" si="167"/>
        <v/>
      </c>
    </row>
    <row r="2654" spans="8:11" x14ac:dyDescent="0.3">
      <c r="H2654" s="1" t="str">
        <f t="shared" si="164"/>
        <v/>
      </c>
      <c r="I2654" s="13" t="str">
        <f t="shared" si="165"/>
        <v/>
      </c>
      <c r="J2654" s="13" t="str">
        <f t="shared" si="166"/>
        <v/>
      </c>
      <c r="K2654" s="13" t="str">
        <f t="shared" si="167"/>
        <v/>
      </c>
    </row>
    <row r="2655" spans="8:11" x14ac:dyDescent="0.3">
      <c r="H2655" s="1" t="str">
        <f t="shared" si="164"/>
        <v/>
      </c>
      <c r="I2655" s="13" t="str">
        <f t="shared" si="165"/>
        <v/>
      </c>
      <c r="J2655" s="13" t="str">
        <f t="shared" si="166"/>
        <v/>
      </c>
      <c r="K2655" s="13" t="str">
        <f t="shared" si="167"/>
        <v/>
      </c>
    </row>
    <row r="2656" spans="8:11" x14ac:dyDescent="0.3">
      <c r="H2656" s="1" t="str">
        <f t="shared" si="164"/>
        <v/>
      </c>
      <c r="I2656" s="13" t="str">
        <f t="shared" si="165"/>
        <v/>
      </c>
      <c r="J2656" s="13" t="str">
        <f t="shared" si="166"/>
        <v/>
      </c>
      <c r="K2656" s="13" t="str">
        <f t="shared" si="167"/>
        <v/>
      </c>
    </row>
    <row r="2657" spans="8:11" x14ac:dyDescent="0.3">
      <c r="H2657" s="1" t="str">
        <f t="shared" si="164"/>
        <v/>
      </c>
      <c r="I2657" s="13" t="str">
        <f t="shared" si="165"/>
        <v/>
      </c>
      <c r="J2657" s="13" t="str">
        <f t="shared" si="166"/>
        <v/>
      </c>
      <c r="K2657" s="13" t="str">
        <f t="shared" si="167"/>
        <v/>
      </c>
    </row>
    <row r="2658" spans="8:11" x14ac:dyDescent="0.3">
      <c r="H2658" s="1" t="str">
        <f t="shared" si="164"/>
        <v/>
      </c>
      <c r="I2658" s="13" t="str">
        <f t="shared" si="165"/>
        <v/>
      </c>
      <c r="J2658" s="13" t="str">
        <f t="shared" si="166"/>
        <v/>
      </c>
      <c r="K2658" s="13" t="str">
        <f t="shared" si="167"/>
        <v/>
      </c>
    </row>
    <row r="2659" spans="8:11" x14ac:dyDescent="0.3">
      <c r="H2659" s="1" t="str">
        <f t="shared" si="164"/>
        <v/>
      </c>
      <c r="I2659" s="13" t="str">
        <f t="shared" si="165"/>
        <v/>
      </c>
      <c r="J2659" s="13" t="str">
        <f t="shared" si="166"/>
        <v/>
      </c>
      <c r="K2659" s="13" t="str">
        <f t="shared" si="167"/>
        <v/>
      </c>
    </row>
    <row r="2660" spans="8:11" x14ac:dyDescent="0.3">
      <c r="H2660" s="1" t="str">
        <f t="shared" ref="H2660:H2723" si="168">IF(AND(LEN(I2660)&gt;0,LEN(J2660)&gt;0),J2660-I2660,"")</f>
        <v/>
      </c>
      <c r="I2660" s="13" t="str">
        <f t="shared" ref="I2660:I2723" si="169">IF(B2660="","",IF(ISNUMBER(B2660),B2660,DATE(VALUE(RIGHT(TRIM(B2660),4)),VALUE(MID(TRIM(B2660),4,2)),VALUE(LEFT(TRIM(B2660),2)))))</f>
        <v/>
      </c>
      <c r="J2660" s="13" t="str">
        <f t="shared" ref="J2660:J2723" si="170">IF(E2660="","",IF(ISNUMBER(E2660),E2660,DATE(VALUE(RIGHT(TRIM(E2660),4)),VALUE(MID(TRIM(E2660),4,2)),VALUE(LEFT(TRIM(E2660),2)))))</f>
        <v/>
      </c>
      <c r="K2660" s="13" t="str">
        <f t="shared" ref="K2660:K2723" si="171">IF(F2660="","",IF(ISNUMBER(F2660),F2660,DATE(VALUE(RIGHT(TRIM(F2660),4)),VALUE(MID(TRIM(F2660),4,2)),VALUE(LEFT(TRIM(F2660),2)))))</f>
        <v/>
      </c>
    </row>
    <row r="2661" spans="8:11" x14ac:dyDescent="0.3">
      <c r="H2661" s="1" t="str">
        <f t="shared" si="168"/>
        <v/>
      </c>
      <c r="I2661" s="13" t="str">
        <f t="shared" si="169"/>
        <v/>
      </c>
      <c r="J2661" s="13" t="str">
        <f t="shared" si="170"/>
        <v/>
      </c>
      <c r="K2661" s="13" t="str">
        <f t="shared" si="171"/>
        <v/>
      </c>
    </row>
    <row r="2662" spans="8:11" x14ac:dyDescent="0.3">
      <c r="H2662" s="1" t="str">
        <f t="shared" si="168"/>
        <v/>
      </c>
      <c r="I2662" s="13" t="str">
        <f t="shared" si="169"/>
        <v/>
      </c>
      <c r="J2662" s="13" t="str">
        <f t="shared" si="170"/>
        <v/>
      </c>
      <c r="K2662" s="13" t="str">
        <f t="shared" si="171"/>
        <v/>
      </c>
    </row>
    <row r="2663" spans="8:11" x14ac:dyDescent="0.3">
      <c r="H2663" s="1" t="str">
        <f t="shared" si="168"/>
        <v/>
      </c>
      <c r="I2663" s="13" t="str">
        <f t="shared" si="169"/>
        <v/>
      </c>
      <c r="J2663" s="13" t="str">
        <f t="shared" si="170"/>
        <v/>
      </c>
      <c r="K2663" s="13" t="str">
        <f t="shared" si="171"/>
        <v/>
      </c>
    </row>
    <row r="2664" spans="8:11" x14ac:dyDescent="0.3">
      <c r="H2664" s="1" t="str">
        <f t="shared" si="168"/>
        <v/>
      </c>
      <c r="I2664" s="13" t="str">
        <f t="shared" si="169"/>
        <v/>
      </c>
      <c r="J2664" s="13" t="str">
        <f t="shared" si="170"/>
        <v/>
      </c>
      <c r="K2664" s="13" t="str">
        <f t="shared" si="171"/>
        <v/>
      </c>
    </row>
    <row r="2665" spans="8:11" x14ac:dyDescent="0.3">
      <c r="H2665" s="1" t="str">
        <f t="shared" si="168"/>
        <v/>
      </c>
      <c r="I2665" s="13" t="str">
        <f t="shared" si="169"/>
        <v/>
      </c>
      <c r="J2665" s="13" t="str">
        <f t="shared" si="170"/>
        <v/>
      </c>
      <c r="K2665" s="13" t="str">
        <f t="shared" si="171"/>
        <v/>
      </c>
    </row>
    <row r="2666" spans="8:11" x14ac:dyDescent="0.3">
      <c r="H2666" s="1" t="str">
        <f t="shared" si="168"/>
        <v/>
      </c>
      <c r="I2666" s="13" t="str">
        <f t="shared" si="169"/>
        <v/>
      </c>
      <c r="J2666" s="13" t="str">
        <f t="shared" si="170"/>
        <v/>
      </c>
      <c r="K2666" s="13" t="str">
        <f t="shared" si="171"/>
        <v/>
      </c>
    </row>
    <row r="2667" spans="8:11" x14ac:dyDescent="0.3">
      <c r="H2667" s="1" t="str">
        <f t="shared" si="168"/>
        <v/>
      </c>
      <c r="I2667" s="13" t="str">
        <f t="shared" si="169"/>
        <v/>
      </c>
      <c r="J2667" s="13" t="str">
        <f t="shared" si="170"/>
        <v/>
      </c>
      <c r="K2667" s="13" t="str">
        <f t="shared" si="171"/>
        <v/>
      </c>
    </row>
    <row r="2668" spans="8:11" x14ac:dyDescent="0.3">
      <c r="H2668" s="1" t="str">
        <f t="shared" si="168"/>
        <v/>
      </c>
      <c r="I2668" s="13" t="str">
        <f t="shared" si="169"/>
        <v/>
      </c>
      <c r="J2668" s="13" t="str">
        <f t="shared" si="170"/>
        <v/>
      </c>
      <c r="K2668" s="13" t="str">
        <f t="shared" si="171"/>
        <v/>
      </c>
    </row>
    <row r="2669" spans="8:11" x14ac:dyDescent="0.3">
      <c r="H2669" s="1" t="str">
        <f t="shared" si="168"/>
        <v/>
      </c>
      <c r="I2669" s="13" t="str">
        <f t="shared" si="169"/>
        <v/>
      </c>
      <c r="J2669" s="13" t="str">
        <f t="shared" si="170"/>
        <v/>
      </c>
      <c r="K2669" s="13" t="str">
        <f t="shared" si="171"/>
        <v/>
      </c>
    </row>
    <row r="2670" spans="8:11" x14ac:dyDescent="0.3">
      <c r="H2670" s="1" t="str">
        <f t="shared" si="168"/>
        <v/>
      </c>
      <c r="I2670" s="13" t="str">
        <f t="shared" si="169"/>
        <v/>
      </c>
      <c r="J2670" s="13" t="str">
        <f t="shared" si="170"/>
        <v/>
      </c>
      <c r="K2670" s="13" t="str">
        <f t="shared" si="171"/>
        <v/>
      </c>
    </row>
    <row r="2671" spans="8:11" x14ac:dyDescent="0.3">
      <c r="H2671" s="1" t="str">
        <f t="shared" si="168"/>
        <v/>
      </c>
      <c r="I2671" s="13" t="str">
        <f t="shared" si="169"/>
        <v/>
      </c>
      <c r="J2671" s="13" t="str">
        <f t="shared" si="170"/>
        <v/>
      </c>
      <c r="K2671" s="13" t="str">
        <f t="shared" si="171"/>
        <v/>
      </c>
    </row>
    <row r="2672" spans="8:11" x14ac:dyDescent="0.3">
      <c r="H2672" s="1" t="str">
        <f t="shared" si="168"/>
        <v/>
      </c>
      <c r="I2672" s="13" t="str">
        <f t="shared" si="169"/>
        <v/>
      </c>
      <c r="J2672" s="13" t="str">
        <f t="shared" si="170"/>
        <v/>
      </c>
      <c r="K2672" s="13" t="str">
        <f t="shared" si="171"/>
        <v/>
      </c>
    </row>
    <row r="2673" spans="8:11" x14ac:dyDescent="0.3">
      <c r="H2673" s="1" t="str">
        <f t="shared" si="168"/>
        <v/>
      </c>
      <c r="I2673" s="13" t="str">
        <f t="shared" si="169"/>
        <v/>
      </c>
      <c r="J2673" s="13" t="str">
        <f t="shared" si="170"/>
        <v/>
      </c>
      <c r="K2673" s="13" t="str">
        <f t="shared" si="171"/>
        <v/>
      </c>
    </row>
    <row r="2674" spans="8:11" x14ac:dyDescent="0.3">
      <c r="H2674" s="1" t="str">
        <f t="shared" si="168"/>
        <v/>
      </c>
      <c r="I2674" s="13" t="str">
        <f t="shared" si="169"/>
        <v/>
      </c>
      <c r="J2674" s="13" t="str">
        <f t="shared" si="170"/>
        <v/>
      </c>
      <c r="K2674" s="13" t="str">
        <f t="shared" si="171"/>
        <v/>
      </c>
    </row>
    <row r="2675" spans="8:11" x14ac:dyDescent="0.3">
      <c r="H2675" s="1" t="str">
        <f t="shared" si="168"/>
        <v/>
      </c>
      <c r="I2675" s="13" t="str">
        <f t="shared" si="169"/>
        <v/>
      </c>
      <c r="J2675" s="13" t="str">
        <f t="shared" si="170"/>
        <v/>
      </c>
      <c r="K2675" s="13" t="str">
        <f t="shared" si="171"/>
        <v/>
      </c>
    </row>
    <row r="2676" spans="8:11" x14ac:dyDescent="0.3">
      <c r="H2676" s="1" t="str">
        <f t="shared" si="168"/>
        <v/>
      </c>
      <c r="I2676" s="13" t="str">
        <f t="shared" si="169"/>
        <v/>
      </c>
      <c r="J2676" s="13" t="str">
        <f t="shared" si="170"/>
        <v/>
      </c>
      <c r="K2676" s="13" t="str">
        <f t="shared" si="171"/>
        <v/>
      </c>
    </row>
    <row r="2677" spans="8:11" x14ac:dyDescent="0.3">
      <c r="H2677" s="1" t="str">
        <f t="shared" si="168"/>
        <v/>
      </c>
      <c r="I2677" s="13" t="str">
        <f t="shared" si="169"/>
        <v/>
      </c>
      <c r="J2677" s="13" t="str">
        <f t="shared" si="170"/>
        <v/>
      </c>
      <c r="K2677" s="13" t="str">
        <f t="shared" si="171"/>
        <v/>
      </c>
    </row>
    <row r="2678" spans="8:11" x14ac:dyDescent="0.3">
      <c r="H2678" s="1" t="str">
        <f t="shared" si="168"/>
        <v/>
      </c>
      <c r="I2678" s="13" t="str">
        <f t="shared" si="169"/>
        <v/>
      </c>
      <c r="J2678" s="13" t="str">
        <f t="shared" si="170"/>
        <v/>
      </c>
      <c r="K2678" s="13" t="str">
        <f t="shared" si="171"/>
        <v/>
      </c>
    </row>
    <row r="2679" spans="8:11" x14ac:dyDescent="0.3">
      <c r="H2679" s="1" t="str">
        <f t="shared" si="168"/>
        <v/>
      </c>
      <c r="I2679" s="13" t="str">
        <f t="shared" si="169"/>
        <v/>
      </c>
      <c r="J2679" s="13" t="str">
        <f t="shared" si="170"/>
        <v/>
      </c>
      <c r="K2679" s="13" t="str">
        <f t="shared" si="171"/>
        <v/>
      </c>
    </row>
    <row r="2680" spans="8:11" x14ac:dyDescent="0.3">
      <c r="H2680" s="1" t="str">
        <f t="shared" si="168"/>
        <v/>
      </c>
      <c r="I2680" s="13" t="str">
        <f t="shared" si="169"/>
        <v/>
      </c>
      <c r="J2680" s="13" t="str">
        <f t="shared" si="170"/>
        <v/>
      </c>
      <c r="K2680" s="13" t="str">
        <f t="shared" si="171"/>
        <v/>
      </c>
    </row>
    <row r="2681" spans="8:11" x14ac:dyDescent="0.3">
      <c r="H2681" s="1" t="str">
        <f t="shared" si="168"/>
        <v/>
      </c>
      <c r="I2681" s="13" t="str">
        <f t="shared" si="169"/>
        <v/>
      </c>
      <c r="J2681" s="13" t="str">
        <f t="shared" si="170"/>
        <v/>
      </c>
      <c r="K2681" s="13" t="str">
        <f t="shared" si="171"/>
        <v/>
      </c>
    </row>
    <row r="2682" spans="8:11" x14ac:dyDescent="0.3">
      <c r="H2682" s="1" t="str">
        <f t="shared" si="168"/>
        <v/>
      </c>
      <c r="I2682" s="13" t="str">
        <f t="shared" si="169"/>
        <v/>
      </c>
      <c r="J2682" s="13" t="str">
        <f t="shared" si="170"/>
        <v/>
      </c>
      <c r="K2682" s="13" t="str">
        <f t="shared" si="171"/>
        <v/>
      </c>
    </row>
    <row r="2683" spans="8:11" x14ac:dyDescent="0.3">
      <c r="H2683" s="1" t="str">
        <f t="shared" si="168"/>
        <v/>
      </c>
      <c r="I2683" s="13" t="str">
        <f t="shared" si="169"/>
        <v/>
      </c>
      <c r="J2683" s="13" t="str">
        <f t="shared" si="170"/>
        <v/>
      </c>
      <c r="K2683" s="13" t="str">
        <f t="shared" si="171"/>
        <v/>
      </c>
    </row>
    <row r="2684" spans="8:11" x14ac:dyDescent="0.3">
      <c r="H2684" s="1" t="str">
        <f t="shared" si="168"/>
        <v/>
      </c>
      <c r="I2684" s="13" t="str">
        <f t="shared" si="169"/>
        <v/>
      </c>
      <c r="J2684" s="13" t="str">
        <f t="shared" si="170"/>
        <v/>
      </c>
      <c r="K2684" s="13" t="str">
        <f t="shared" si="171"/>
        <v/>
      </c>
    </row>
    <row r="2685" spans="8:11" x14ac:dyDescent="0.3">
      <c r="H2685" s="1" t="str">
        <f t="shared" si="168"/>
        <v/>
      </c>
      <c r="I2685" s="13" t="str">
        <f t="shared" si="169"/>
        <v/>
      </c>
      <c r="J2685" s="13" t="str">
        <f t="shared" si="170"/>
        <v/>
      </c>
      <c r="K2685" s="13" t="str">
        <f t="shared" si="171"/>
        <v/>
      </c>
    </row>
    <row r="2686" spans="8:11" x14ac:dyDescent="0.3">
      <c r="H2686" s="1" t="str">
        <f t="shared" si="168"/>
        <v/>
      </c>
      <c r="I2686" s="13" t="str">
        <f t="shared" si="169"/>
        <v/>
      </c>
      <c r="J2686" s="13" t="str">
        <f t="shared" si="170"/>
        <v/>
      </c>
      <c r="K2686" s="13" t="str">
        <f t="shared" si="171"/>
        <v/>
      </c>
    </row>
    <row r="2687" spans="8:11" x14ac:dyDescent="0.3">
      <c r="H2687" s="1" t="str">
        <f t="shared" si="168"/>
        <v/>
      </c>
      <c r="I2687" s="13" t="str">
        <f t="shared" si="169"/>
        <v/>
      </c>
      <c r="J2687" s="13" t="str">
        <f t="shared" si="170"/>
        <v/>
      </c>
      <c r="K2687" s="13" t="str">
        <f t="shared" si="171"/>
        <v/>
      </c>
    </row>
    <row r="2688" spans="8:11" x14ac:dyDescent="0.3">
      <c r="H2688" s="1" t="str">
        <f t="shared" si="168"/>
        <v/>
      </c>
      <c r="I2688" s="13" t="str">
        <f t="shared" si="169"/>
        <v/>
      </c>
      <c r="J2688" s="13" t="str">
        <f t="shared" si="170"/>
        <v/>
      </c>
      <c r="K2688" s="13" t="str">
        <f t="shared" si="171"/>
        <v/>
      </c>
    </row>
    <row r="2689" spans="8:11" x14ac:dyDescent="0.3">
      <c r="H2689" s="1" t="str">
        <f t="shared" si="168"/>
        <v/>
      </c>
      <c r="I2689" s="13" t="str">
        <f t="shared" si="169"/>
        <v/>
      </c>
      <c r="J2689" s="13" t="str">
        <f t="shared" si="170"/>
        <v/>
      </c>
      <c r="K2689" s="13" t="str">
        <f t="shared" si="171"/>
        <v/>
      </c>
    </row>
    <row r="2690" spans="8:11" x14ac:dyDescent="0.3">
      <c r="H2690" s="1" t="str">
        <f t="shared" si="168"/>
        <v/>
      </c>
      <c r="I2690" s="13" t="str">
        <f t="shared" si="169"/>
        <v/>
      </c>
      <c r="J2690" s="13" t="str">
        <f t="shared" si="170"/>
        <v/>
      </c>
      <c r="K2690" s="13" t="str">
        <f t="shared" si="171"/>
        <v/>
      </c>
    </row>
    <row r="2691" spans="8:11" x14ac:dyDescent="0.3">
      <c r="H2691" s="1" t="str">
        <f t="shared" si="168"/>
        <v/>
      </c>
      <c r="I2691" s="13" t="str">
        <f t="shared" si="169"/>
        <v/>
      </c>
      <c r="J2691" s="13" t="str">
        <f t="shared" si="170"/>
        <v/>
      </c>
      <c r="K2691" s="13" t="str">
        <f t="shared" si="171"/>
        <v/>
      </c>
    </row>
    <row r="2692" spans="8:11" x14ac:dyDescent="0.3">
      <c r="H2692" s="1" t="str">
        <f t="shared" si="168"/>
        <v/>
      </c>
      <c r="I2692" s="13" t="str">
        <f t="shared" si="169"/>
        <v/>
      </c>
      <c r="J2692" s="13" t="str">
        <f t="shared" si="170"/>
        <v/>
      </c>
      <c r="K2692" s="13" t="str">
        <f t="shared" si="171"/>
        <v/>
      </c>
    </row>
    <row r="2693" spans="8:11" x14ac:dyDescent="0.3">
      <c r="H2693" s="1" t="str">
        <f t="shared" si="168"/>
        <v/>
      </c>
      <c r="I2693" s="13" t="str">
        <f t="shared" si="169"/>
        <v/>
      </c>
      <c r="J2693" s="13" t="str">
        <f t="shared" si="170"/>
        <v/>
      </c>
      <c r="K2693" s="13" t="str">
        <f t="shared" si="171"/>
        <v/>
      </c>
    </row>
    <row r="2694" spans="8:11" x14ac:dyDescent="0.3">
      <c r="H2694" s="1" t="str">
        <f t="shared" si="168"/>
        <v/>
      </c>
      <c r="I2694" s="13" t="str">
        <f t="shared" si="169"/>
        <v/>
      </c>
      <c r="J2694" s="13" t="str">
        <f t="shared" si="170"/>
        <v/>
      </c>
      <c r="K2694" s="13" t="str">
        <f t="shared" si="171"/>
        <v/>
      </c>
    </row>
    <row r="2695" spans="8:11" x14ac:dyDescent="0.3">
      <c r="H2695" s="1" t="str">
        <f t="shared" si="168"/>
        <v/>
      </c>
      <c r="I2695" s="13" t="str">
        <f t="shared" si="169"/>
        <v/>
      </c>
      <c r="J2695" s="13" t="str">
        <f t="shared" si="170"/>
        <v/>
      </c>
      <c r="K2695" s="13" t="str">
        <f t="shared" si="171"/>
        <v/>
      </c>
    </row>
    <row r="2696" spans="8:11" x14ac:dyDescent="0.3">
      <c r="H2696" s="1" t="str">
        <f t="shared" si="168"/>
        <v/>
      </c>
      <c r="I2696" s="13" t="str">
        <f t="shared" si="169"/>
        <v/>
      </c>
      <c r="J2696" s="13" t="str">
        <f t="shared" si="170"/>
        <v/>
      </c>
      <c r="K2696" s="13" t="str">
        <f t="shared" si="171"/>
        <v/>
      </c>
    </row>
    <row r="2697" spans="8:11" x14ac:dyDescent="0.3">
      <c r="H2697" s="1" t="str">
        <f t="shared" si="168"/>
        <v/>
      </c>
      <c r="I2697" s="13" t="str">
        <f t="shared" si="169"/>
        <v/>
      </c>
      <c r="J2697" s="13" t="str">
        <f t="shared" si="170"/>
        <v/>
      </c>
      <c r="K2697" s="13" t="str">
        <f t="shared" si="171"/>
        <v/>
      </c>
    </row>
    <row r="2698" spans="8:11" x14ac:dyDescent="0.3">
      <c r="H2698" s="1" t="str">
        <f t="shared" si="168"/>
        <v/>
      </c>
      <c r="I2698" s="13" t="str">
        <f t="shared" si="169"/>
        <v/>
      </c>
      <c r="J2698" s="13" t="str">
        <f t="shared" si="170"/>
        <v/>
      </c>
      <c r="K2698" s="13" t="str">
        <f t="shared" si="171"/>
        <v/>
      </c>
    </row>
    <row r="2699" spans="8:11" x14ac:dyDescent="0.3">
      <c r="H2699" s="1" t="str">
        <f t="shared" si="168"/>
        <v/>
      </c>
      <c r="I2699" s="13" t="str">
        <f t="shared" si="169"/>
        <v/>
      </c>
      <c r="J2699" s="13" t="str">
        <f t="shared" si="170"/>
        <v/>
      </c>
      <c r="K2699" s="13" t="str">
        <f t="shared" si="171"/>
        <v/>
      </c>
    </row>
    <row r="2700" spans="8:11" x14ac:dyDescent="0.3">
      <c r="H2700" s="1" t="str">
        <f t="shared" si="168"/>
        <v/>
      </c>
      <c r="I2700" s="13" t="str">
        <f t="shared" si="169"/>
        <v/>
      </c>
      <c r="J2700" s="13" t="str">
        <f t="shared" si="170"/>
        <v/>
      </c>
      <c r="K2700" s="13" t="str">
        <f t="shared" si="171"/>
        <v/>
      </c>
    </row>
    <row r="2701" spans="8:11" x14ac:dyDescent="0.3">
      <c r="H2701" s="1" t="str">
        <f t="shared" si="168"/>
        <v/>
      </c>
      <c r="I2701" s="13" t="str">
        <f t="shared" si="169"/>
        <v/>
      </c>
      <c r="J2701" s="13" t="str">
        <f t="shared" si="170"/>
        <v/>
      </c>
      <c r="K2701" s="13" t="str">
        <f t="shared" si="171"/>
        <v/>
      </c>
    </row>
    <row r="2702" spans="8:11" x14ac:dyDescent="0.3">
      <c r="H2702" s="1" t="str">
        <f t="shared" si="168"/>
        <v/>
      </c>
      <c r="I2702" s="13" t="str">
        <f t="shared" si="169"/>
        <v/>
      </c>
      <c r="J2702" s="13" t="str">
        <f t="shared" si="170"/>
        <v/>
      </c>
      <c r="K2702" s="13" t="str">
        <f t="shared" si="171"/>
        <v/>
      </c>
    </row>
    <row r="2703" spans="8:11" x14ac:dyDescent="0.3">
      <c r="H2703" s="1" t="str">
        <f t="shared" si="168"/>
        <v/>
      </c>
      <c r="I2703" s="13" t="str">
        <f t="shared" si="169"/>
        <v/>
      </c>
      <c r="J2703" s="13" t="str">
        <f t="shared" si="170"/>
        <v/>
      </c>
      <c r="K2703" s="13" t="str">
        <f t="shared" si="171"/>
        <v/>
      </c>
    </row>
    <row r="2704" spans="8:11" x14ac:dyDescent="0.3">
      <c r="H2704" s="1" t="str">
        <f t="shared" si="168"/>
        <v/>
      </c>
      <c r="I2704" s="13" t="str">
        <f t="shared" si="169"/>
        <v/>
      </c>
      <c r="J2704" s="13" t="str">
        <f t="shared" si="170"/>
        <v/>
      </c>
      <c r="K2704" s="13" t="str">
        <f t="shared" si="171"/>
        <v/>
      </c>
    </row>
    <row r="2705" spans="8:11" x14ac:dyDescent="0.3">
      <c r="H2705" s="1" t="str">
        <f t="shared" si="168"/>
        <v/>
      </c>
      <c r="I2705" s="13" t="str">
        <f t="shared" si="169"/>
        <v/>
      </c>
      <c r="J2705" s="13" t="str">
        <f t="shared" si="170"/>
        <v/>
      </c>
      <c r="K2705" s="13" t="str">
        <f t="shared" si="171"/>
        <v/>
      </c>
    </row>
    <row r="2706" spans="8:11" x14ac:dyDescent="0.3">
      <c r="H2706" s="1" t="str">
        <f t="shared" si="168"/>
        <v/>
      </c>
      <c r="I2706" s="13" t="str">
        <f t="shared" si="169"/>
        <v/>
      </c>
      <c r="J2706" s="13" t="str">
        <f t="shared" si="170"/>
        <v/>
      </c>
      <c r="K2706" s="13" t="str">
        <f t="shared" si="171"/>
        <v/>
      </c>
    </row>
    <row r="2707" spans="8:11" x14ac:dyDescent="0.3">
      <c r="H2707" s="1" t="str">
        <f t="shared" si="168"/>
        <v/>
      </c>
      <c r="I2707" s="13" t="str">
        <f t="shared" si="169"/>
        <v/>
      </c>
      <c r="J2707" s="13" t="str">
        <f t="shared" si="170"/>
        <v/>
      </c>
      <c r="K2707" s="13" t="str">
        <f t="shared" si="171"/>
        <v/>
      </c>
    </row>
    <row r="2708" spans="8:11" x14ac:dyDescent="0.3">
      <c r="H2708" s="1" t="str">
        <f t="shared" si="168"/>
        <v/>
      </c>
      <c r="I2708" s="13" t="str">
        <f t="shared" si="169"/>
        <v/>
      </c>
      <c r="J2708" s="13" t="str">
        <f t="shared" si="170"/>
        <v/>
      </c>
      <c r="K2708" s="13" t="str">
        <f t="shared" si="171"/>
        <v/>
      </c>
    </row>
    <row r="2709" spans="8:11" x14ac:dyDescent="0.3">
      <c r="H2709" s="1" t="str">
        <f t="shared" si="168"/>
        <v/>
      </c>
      <c r="I2709" s="13" t="str">
        <f t="shared" si="169"/>
        <v/>
      </c>
      <c r="J2709" s="13" t="str">
        <f t="shared" si="170"/>
        <v/>
      </c>
      <c r="K2709" s="13" t="str">
        <f t="shared" si="171"/>
        <v/>
      </c>
    </row>
    <row r="2710" spans="8:11" x14ac:dyDescent="0.3">
      <c r="H2710" s="1" t="str">
        <f t="shared" si="168"/>
        <v/>
      </c>
      <c r="I2710" s="13" t="str">
        <f t="shared" si="169"/>
        <v/>
      </c>
      <c r="J2710" s="13" t="str">
        <f t="shared" si="170"/>
        <v/>
      </c>
      <c r="K2710" s="13" t="str">
        <f t="shared" si="171"/>
        <v/>
      </c>
    </row>
    <row r="2711" spans="8:11" x14ac:dyDescent="0.3">
      <c r="H2711" s="1" t="str">
        <f t="shared" si="168"/>
        <v/>
      </c>
      <c r="I2711" s="13" t="str">
        <f t="shared" si="169"/>
        <v/>
      </c>
      <c r="J2711" s="13" t="str">
        <f t="shared" si="170"/>
        <v/>
      </c>
      <c r="K2711" s="13" t="str">
        <f t="shared" si="171"/>
        <v/>
      </c>
    </row>
    <row r="2712" spans="8:11" x14ac:dyDescent="0.3">
      <c r="H2712" s="1" t="str">
        <f t="shared" si="168"/>
        <v/>
      </c>
      <c r="I2712" s="13" t="str">
        <f t="shared" si="169"/>
        <v/>
      </c>
      <c r="J2712" s="13" t="str">
        <f t="shared" si="170"/>
        <v/>
      </c>
      <c r="K2712" s="13" t="str">
        <f t="shared" si="171"/>
        <v/>
      </c>
    </row>
    <row r="2713" spans="8:11" x14ac:dyDescent="0.3">
      <c r="H2713" s="1" t="str">
        <f t="shared" si="168"/>
        <v/>
      </c>
      <c r="I2713" s="13" t="str">
        <f t="shared" si="169"/>
        <v/>
      </c>
      <c r="J2713" s="13" t="str">
        <f t="shared" si="170"/>
        <v/>
      </c>
      <c r="K2713" s="13" t="str">
        <f t="shared" si="171"/>
        <v/>
      </c>
    </row>
    <row r="2714" spans="8:11" x14ac:dyDescent="0.3">
      <c r="H2714" s="1" t="str">
        <f t="shared" si="168"/>
        <v/>
      </c>
      <c r="I2714" s="13" t="str">
        <f t="shared" si="169"/>
        <v/>
      </c>
      <c r="J2714" s="13" t="str">
        <f t="shared" si="170"/>
        <v/>
      </c>
      <c r="K2714" s="13" t="str">
        <f t="shared" si="171"/>
        <v/>
      </c>
    </row>
    <row r="2715" spans="8:11" x14ac:dyDescent="0.3">
      <c r="H2715" s="1" t="str">
        <f t="shared" si="168"/>
        <v/>
      </c>
      <c r="I2715" s="13" t="str">
        <f t="shared" si="169"/>
        <v/>
      </c>
      <c r="J2715" s="13" t="str">
        <f t="shared" si="170"/>
        <v/>
      </c>
      <c r="K2715" s="13" t="str">
        <f t="shared" si="171"/>
        <v/>
      </c>
    </row>
    <row r="2716" spans="8:11" x14ac:dyDescent="0.3">
      <c r="H2716" s="1" t="str">
        <f t="shared" si="168"/>
        <v/>
      </c>
      <c r="I2716" s="13" t="str">
        <f t="shared" si="169"/>
        <v/>
      </c>
      <c r="J2716" s="13" t="str">
        <f t="shared" si="170"/>
        <v/>
      </c>
      <c r="K2716" s="13" t="str">
        <f t="shared" si="171"/>
        <v/>
      </c>
    </row>
    <row r="2717" spans="8:11" x14ac:dyDescent="0.3">
      <c r="H2717" s="1" t="str">
        <f t="shared" si="168"/>
        <v/>
      </c>
      <c r="I2717" s="13" t="str">
        <f t="shared" si="169"/>
        <v/>
      </c>
      <c r="J2717" s="13" t="str">
        <f t="shared" si="170"/>
        <v/>
      </c>
      <c r="K2717" s="13" t="str">
        <f t="shared" si="171"/>
        <v/>
      </c>
    </row>
    <row r="2718" spans="8:11" x14ac:dyDescent="0.3">
      <c r="H2718" s="1" t="str">
        <f t="shared" si="168"/>
        <v/>
      </c>
      <c r="I2718" s="13" t="str">
        <f t="shared" si="169"/>
        <v/>
      </c>
      <c r="J2718" s="13" t="str">
        <f t="shared" si="170"/>
        <v/>
      </c>
      <c r="K2718" s="13" t="str">
        <f t="shared" si="171"/>
        <v/>
      </c>
    </row>
    <row r="2719" spans="8:11" x14ac:dyDescent="0.3">
      <c r="H2719" s="1" t="str">
        <f t="shared" si="168"/>
        <v/>
      </c>
      <c r="I2719" s="13" t="str">
        <f t="shared" si="169"/>
        <v/>
      </c>
      <c r="J2719" s="13" t="str">
        <f t="shared" si="170"/>
        <v/>
      </c>
      <c r="K2719" s="13" t="str">
        <f t="shared" si="171"/>
        <v/>
      </c>
    </row>
    <row r="2720" spans="8:11" x14ac:dyDescent="0.3">
      <c r="H2720" s="1" t="str">
        <f t="shared" si="168"/>
        <v/>
      </c>
      <c r="I2720" s="13" t="str">
        <f t="shared" si="169"/>
        <v/>
      </c>
      <c r="J2720" s="13" t="str">
        <f t="shared" si="170"/>
        <v/>
      </c>
      <c r="K2720" s="13" t="str">
        <f t="shared" si="171"/>
        <v/>
      </c>
    </row>
    <row r="2721" spans="8:11" x14ac:dyDescent="0.3">
      <c r="H2721" s="1" t="str">
        <f t="shared" si="168"/>
        <v/>
      </c>
      <c r="I2721" s="13" t="str">
        <f t="shared" si="169"/>
        <v/>
      </c>
      <c r="J2721" s="13" t="str">
        <f t="shared" si="170"/>
        <v/>
      </c>
      <c r="K2721" s="13" t="str">
        <f t="shared" si="171"/>
        <v/>
      </c>
    </row>
    <row r="2722" spans="8:11" x14ac:dyDescent="0.3">
      <c r="H2722" s="1" t="str">
        <f t="shared" si="168"/>
        <v/>
      </c>
      <c r="I2722" s="13" t="str">
        <f t="shared" si="169"/>
        <v/>
      </c>
      <c r="J2722" s="13" t="str">
        <f t="shared" si="170"/>
        <v/>
      </c>
      <c r="K2722" s="13" t="str">
        <f t="shared" si="171"/>
        <v/>
      </c>
    </row>
    <row r="2723" spans="8:11" x14ac:dyDescent="0.3">
      <c r="H2723" s="1" t="str">
        <f t="shared" si="168"/>
        <v/>
      </c>
      <c r="I2723" s="13" t="str">
        <f t="shared" si="169"/>
        <v/>
      </c>
      <c r="J2723" s="13" t="str">
        <f t="shared" si="170"/>
        <v/>
      </c>
      <c r="K2723" s="13" t="str">
        <f t="shared" si="171"/>
        <v/>
      </c>
    </row>
    <row r="2724" spans="8:11" x14ac:dyDescent="0.3">
      <c r="H2724" s="1" t="str">
        <f t="shared" ref="H2724:H2787" si="172">IF(AND(LEN(I2724)&gt;0,LEN(J2724)&gt;0),J2724-I2724,"")</f>
        <v/>
      </c>
      <c r="I2724" s="13" t="str">
        <f t="shared" ref="I2724:I2787" si="173">IF(B2724="","",IF(ISNUMBER(B2724),B2724,DATE(VALUE(RIGHT(TRIM(B2724),4)),VALUE(MID(TRIM(B2724),4,2)),VALUE(LEFT(TRIM(B2724),2)))))</f>
        <v/>
      </c>
      <c r="J2724" s="13" t="str">
        <f t="shared" ref="J2724:J2787" si="174">IF(E2724="","",IF(ISNUMBER(E2724),E2724,DATE(VALUE(RIGHT(TRIM(E2724),4)),VALUE(MID(TRIM(E2724),4,2)),VALUE(LEFT(TRIM(E2724),2)))))</f>
        <v/>
      </c>
      <c r="K2724" s="13" t="str">
        <f t="shared" ref="K2724:K2787" si="175">IF(F2724="","",IF(ISNUMBER(F2724),F2724,DATE(VALUE(RIGHT(TRIM(F2724),4)),VALUE(MID(TRIM(F2724),4,2)),VALUE(LEFT(TRIM(F2724),2)))))</f>
        <v/>
      </c>
    </row>
    <row r="2725" spans="8:11" x14ac:dyDescent="0.3">
      <c r="H2725" s="1" t="str">
        <f t="shared" si="172"/>
        <v/>
      </c>
      <c r="I2725" s="13" t="str">
        <f t="shared" si="173"/>
        <v/>
      </c>
      <c r="J2725" s="13" t="str">
        <f t="shared" si="174"/>
        <v/>
      </c>
      <c r="K2725" s="13" t="str">
        <f t="shared" si="175"/>
        <v/>
      </c>
    </row>
    <row r="2726" spans="8:11" x14ac:dyDescent="0.3">
      <c r="H2726" s="1" t="str">
        <f t="shared" si="172"/>
        <v/>
      </c>
      <c r="I2726" s="13" t="str">
        <f t="shared" si="173"/>
        <v/>
      </c>
      <c r="J2726" s="13" t="str">
        <f t="shared" si="174"/>
        <v/>
      </c>
      <c r="K2726" s="13" t="str">
        <f t="shared" si="175"/>
        <v/>
      </c>
    </row>
    <row r="2727" spans="8:11" x14ac:dyDescent="0.3">
      <c r="H2727" s="1" t="str">
        <f t="shared" si="172"/>
        <v/>
      </c>
      <c r="I2727" s="13" t="str">
        <f t="shared" si="173"/>
        <v/>
      </c>
      <c r="J2727" s="13" t="str">
        <f t="shared" si="174"/>
        <v/>
      </c>
      <c r="K2727" s="13" t="str">
        <f t="shared" si="175"/>
        <v/>
      </c>
    </row>
    <row r="2728" spans="8:11" x14ac:dyDescent="0.3">
      <c r="H2728" s="1" t="str">
        <f t="shared" si="172"/>
        <v/>
      </c>
      <c r="I2728" s="13" t="str">
        <f t="shared" si="173"/>
        <v/>
      </c>
      <c r="J2728" s="13" t="str">
        <f t="shared" si="174"/>
        <v/>
      </c>
      <c r="K2728" s="13" t="str">
        <f t="shared" si="175"/>
        <v/>
      </c>
    </row>
    <row r="2729" spans="8:11" x14ac:dyDescent="0.3">
      <c r="H2729" s="1" t="str">
        <f t="shared" si="172"/>
        <v/>
      </c>
      <c r="I2729" s="13" t="str">
        <f t="shared" si="173"/>
        <v/>
      </c>
      <c r="J2729" s="13" t="str">
        <f t="shared" si="174"/>
        <v/>
      </c>
      <c r="K2729" s="13" t="str">
        <f t="shared" si="175"/>
        <v/>
      </c>
    </row>
    <row r="2730" spans="8:11" x14ac:dyDescent="0.3">
      <c r="H2730" s="1" t="str">
        <f t="shared" si="172"/>
        <v/>
      </c>
      <c r="I2730" s="13" t="str">
        <f t="shared" si="173"/>
        <v/>
      </c>
      <c r="J2730" s="13" t="str">
        <f t="shared" si="174"/>
        <v/>
      </c>
      <c r="K2730" s="13" t="str">
        <f t="shared" si="175"/>
        <v/>
      </c>
    </row>
    <row r="2731" spans="8:11" x14ac:dyDescent="0.3">
      <c r="H2731" s="1" t="str">
        <f t="shared" si="172"/>
        <v/>
      </c>
      <c r="I2731" s="13" t="str">
        <f t="shared" si="173"/>
        <v/>
      </c>
      <c r="J2731" s="13" t="str">
        <f t="shared" si="174"/>
        <v/>
      </c>
      <c r="K2731" s="13" t="str">
        <f t="shared" si="175"/>
        <v/>
      </c>
    </row>
    <row r="2732" spans="8:11" x14ac:dyDescent="0.3">
      <c r="H2732" s="1" t="str">
        <f t="shared" si="172"/>
        <v/>
      </c>
      <c r="I2732" s="13" t="str">
        <f t="shared" si="173"/>
        <v/>
      </c>
      <c r="J2732" s="13" t="str">
        <f t="shared" si="174"/>
        <v/>
      </c>
      <c r="K2732" s="13" t="str">
        <f t="shared" si="175"/>
        <v/>
      </c>
    </row>
    <row r="2733" spans="8:11" x14ac:dyDescent="0.3">
      <c r="H2733" s="1" t="str">
        <f t="shared" si="172"/>
        <v/>
      </c>
      <c r="I2733" s="13" t="str">
        <f t="shared" si="173"/>
        <v/>
      </c>
      <c r="J2733" s="13" t="str">
        <f t="shared" si="174"/>
        <v/>
      </c>
      <c r="K2733" s="13" t="str">
        <f t="shared" si="175"/>
        <v/>
      </c>
    </row>
    <row r="2734" spans="8:11" x14ac:dyDescent="0.3">
      <c r="H2734" s="1" t="str">
        <f t="shared" si="172"/>
        <v/>
      </c>
      <c r="I2734" s="13" t="str">
        <f t="shared" si="173"/>
        <v/>
      </c>
      <c r="J2734" s="13" t="str">
        <f t="shared" si="174"/>
        <v/>
      </c>
      <c r="K2734" s="13" t="str">
        <f t="shared" si="175"/>
        <v/>
      </c>
    </row>
    <row r="2735" spans="8:11" x14ac:dyDescent="0.3">
      <c r="H2735" s="1" t="str">
        <f t="shared" si="172"/>
        <v/>
      </c>
      <c r="I2735" s="13" t="str">
        <f t="shared" si="173"/>
        <v/>
      </c>
      <c r="J2735" s="13" t="str">
        <f t="shared" si="174"/>
        <v/>
      </c>
      <c r="K2735" s="13" t="str">
        <f t="shared" si="175"/>
        <v/>
      </c>
    </row>
    <row r="2736" spans="8:11" x14ac:dyDescent="0.3">
      <c r="H2736" s="1" t="str">
        <f t="shared" si="172"/>
        <v/>
      </c>
      <c r="I2736" s="13" t="str">
        <f t="shared" si="173"/>
        <v/>
      </c>
      <c r="J2736" s="13" t="str">
        <f t="shared" si="174"/>
        <v/>
      </c>
      <c r="K2736" s="13" t="str">
        <f t="shared" si="175"/>
        <v/>
      </c>
    </row>
    <row r="2737" spans="8:11" x14ac:dyDescent="0.3">
      <c r="H2737" s="1" t="str">
        <f t="shared" si="172"/>
        <v/>
      </c>
      <c r="I2737" s="13" t="str">
        <f t="shared" si="173"/>
        <v/>
      </c>
      <c r="J2737" s="13" t="str">
        <f t="shared" si="174"/>
        <v/>
      </c>
      <c r="K2737" s="13" t="str">
        <f t="shared" si="175"/>
        <v/>
      </c>
    </row>
    <row r="2738" spans="8:11" x14ac:dyDescent="0.3">
      <c r="H2738" s="1" t="str">
        <f t="shared" si="172"/>
        <v/>
      </c>
      <c r="I2738" s="13" t="str">
        <f t="shared" si="173"/>
        <v/>
      </c>
      <c r="J2738" s="13" t="str">
        <f t="shared" si="174"/>
        <v/>
      </c>
      <c r="K2738" s="13" t="str">
        <f t="shared" si="175"/>
        <v/>
      </c>
    </row>
    <row r="2739" spans="8:11" x14ac:dyDescent="0.3">
      <c r="H2739" s="1" t="str">
        <f t="shared" si="172"/>
        <v/>
      </c>
      <c r="I2739" s="13" t="str">
        <f t="shared" si="173"/>
        <v/>
      </c>
      <c r="J2739" s="13" t="str">
        <f t="shared" si="174"/>
        <v/>
      </c>
      <c r="K2739" s="13" t="str">
        <f t="shared" si="175"/>
        <v/>
      </c>
    </row>
    <row r="2740" spans="8:11" x14ac:dyDescent="0.3">
      <c r="H2740" s="1" t="str">
        <f t="shared" si="172"/>
        <v/>
      </c>
      <c r="I2740" s="13" t="str">
        <f t="shared" si="173"/>
        <v/>
      </c>
      <c r="J2740" s="13" t="str">
        <f t="shared" si="174"/>
        <v/>
      </c>
      <c r="K2740" s="13" t="str">
        <f t="shared" si="175"/>
        <v/>
      </c>
    </row>
    <row r="2741" spans="8:11" x14ac:dyDescent="0.3">
      <c r="H2741" s="1" t="str">
        <f t="shared" si="172"/>
        <v/>
      </c>
      <c r="I2741" s="13" t="str">
        <f t="shared" si="173"/>
        <v/>
      </c>
      <c r="J2741" s="13" t="str">
        <f t="shared" si="174"/>
        <v/>
      </c>
      <c r="K2741" s="13" t="str">
        <f t="shared" si="175"/>
        <v/>
      </c>
    </row>
    <row r="2742" spans="8:11" x14ac:dyDescent="0.3">
      <c r="H2742" s="1" t="str">
        <f t="shared" si="172"/>
        <v/>
      </c>
      <c r="I2742" s="13" t="str">
        <f t="shared" si="173"/>
        <v/>
      </c>
      <c r="J2742" s="13" t="str">
        <f t="shared" si="174"/>
        <v/>
      </c>
      <c r="K2742" s="13" t="str">
        <f t="shared" si="175"/>
        <v/>
      </c>
    </row>
    <row r="2743" spans="8:11" x14ac:dyDescent="0.3">
      <c r="H2743" s="1" t="str">
        <f t="shared" si="172"/>
        <v/>
      </c>
      <c r="I2743" s="13" t="str">
        <f t="shared" si="173"/>
        <v/>
      </c>
      <c r="J2743" s="13" t="str">
        <f t="shared" si="174"/>
        <v/>
      </c>
      <c r="K2743" s="13" t="str">
        <f t="shared" si="175"/>
        <v/>
      </c>
    </row>
    <row r="2744" spans="8:11" x14ac:dyDescent="0.3">
      <c r="H2744" s="1" t="str">
        <f t="shared" si="172"/>
        <v/>
      </c>
      <c r="I2744" s="13" t="str">
        <f t="shared" si="173"/>
        <v/>
      </c>
      <c r="J2744" s="13" t="str">
        <f t="shared" si="174"/>
        <v/>
      </c>
      <c r="K2744" s="13" t="str">
        <f t="shared" si="175"/>
        <v/>
      </c>
    </row>
    <row r="2745" spans="8:11" x14ac:dyDescent="0.3">
      <c r="H2745" s="1" t="str">
        <f t="shared" si="172"/>
        <v/>
      </c>
      <c r="I2745" s="13" t="str">
        <f t="shared" si="173"/>
        <v/>
      </c>
      <c r="J2745" s="13" t="str">
        <f t="shared" si="174"/>
        <v/>
      </c>
      <c r="K2745" s="13" t="str">
        <f t="shared" si="175"/>
        <v/>
      </c>
    </row>
    <row r="2746" spans="8:11" x14ac:dyDescent="0.3">
      <c r="H2746" s="1" t="str">
        <f t="shared" si="172"/>
        <v/>
      </c>
      <c r="I2746" s="13" t="str">
        <f t="shared" si="173"/>
        <v/>
      </c>
      <c r="J2746" s="13" t="str">
        <f t="shared" si="174"/>
        <v/>
      </c>
      <c r="K2746" s="13" t="str">
        <f t="shared" si="175"/>
        <v/>
      </c>
    </row>
    <row r="2747" spans="8:11" x14ac:dyDescent="0.3">
      <c r="H2747" s="1" t="str">
        <f t="shared" si="172"/>
        <v/>
      </c>
      <c r="I2747" s="13" t="str">
        <f t="shared" si="173"/>
        <v/>
      </c>
      <c r="J2747" s="13" t="str">
        <f t="shared" si="174"/>
        <v/>
      </c>
      <c r="K2747" s="13" t="str">
        <f t="shared" si="175"/>
        <v/>
      </c>
    </row>
    <row r="2748" spans="8:11" x14ac:dyDescent="0.3">
      <c r="H2748" s="1" t="str">
        <f t="shared" si="172"/>
        <v/>
      </c>
      <c r="I2748" s="13" t="str">
        <f t="shared" si="173"/>
        <v/>
      </c>
      <c r="J2748" s="13" t="str">
        <f t="shared" si="174"/>
        <v/>
      </c>
      <c r="K2748" s="13" t="str">
        <f t="shared" si="175"/>
        <v/>
      </c>
    </row>
    <row r="2749" spans="8:11" x14ac:dyDescent="0.3">
      <c r="H2749" s="1" t="str">
        <f t="shared" si="172"/>
        <v/>
      </c>
      <c r="I2749" s="13" t="str">
        <f t="shared" si="173"/>
        <v/>
      </c>
      <c r="J2749" s="13" t="str">
        <f t="shared" si="174"/>
        <v/>
      </c>
      <c r="K2749" s="13" t="str">
        <f t="shared" si="175"/>
        <v/>
      </c>
    </row>
    <row r="2750" spans="8:11" x14ac:dyDescent="0.3">
      <c r="H2750" s="1" t="str">
        <f t="shared" si="172"/>
        <v/>
      </c>
      <c r="I2750" s="13" t="str">
        <f t="shared" si="173"/>
        <v/>
      </c>
      <c r="J2750" s="13" t="str">
        <f t="shared" si="174"/>
        <v/>
      </c>
      <c r="K2750" s="13" t="str">
        <f t="shared" si="175"/>
        <v/>
      </c>
    </row>
    <row r="2751" spans="8:11" x14ac:dyDescent="0.3">
      <c r="H2751" s="1" t="str">
        <f t="shared" si="172"/>
        <v/>
      </c>
      <c r="I2751" s="13" t="str">
        <f t="shared" si="173"/>
        <v/>
      </c>
      <c r="J2751" s="13" t="str">
        <f t="shared" si="174"/>
        <v/>
      </c>
      <c r="K2751" s="13" t="str">
        <f t="shared" si="175"/>
        <v/>
      </c>
    </row>
    <row r="2752" spans="8:11" x14ac:dyDescent="0.3">
      <c r="H2752" s="1" t="str">
        <f t="shared" si="172"/>
        <v/>
      </c>
      <c r="I2752" s="13" t="str">
        <f t="shared" si="173"/>
        <v/>
      </c>
      <c r="J2752" s="13" t="str">
        <f t="shared" si="174"/>
        <v/>
      </c>
      <c r="K2752" s="13" t="str">
        <f t="shared" si="175"/>
        <v/>
      </c>
    </row>
    <row r="2753" spans="8:11" x14ac:dyDescent="0.3">
      <c r="H2753" s="1" t="str">
        <f t="shared" si="172"/>
        <v/>
      </c>
      <c r="I2753" s="13" t="str">
        <f t="shared" si="173"/>
        <v/>
      </c>
      <c r="J2753" s="13" t="str">
        <f t="shared" si="174"/>
        <v/>
      </c>
      <c r="K2753" s="13" t="str">
        <f t="shared" si="175"/>
        <v/>
      </c>
    </row>
    <row r="2754" spans="8:11" x14ac:dyDescent="0.3">
      <c r="H2754" s="1" t="str">
        <f t="shared" si="172"/>
        <v/>
      </c>
      <c r="I2754" s="13" t="str">
        <f t="shared" si="173"/>
        <v/>
      </c>
      <c r="J2754" s="13" t="str">
        <f t="shared" si="174"/>
        <v/>
      </c>
      <c r="K2754" s="13" t="str">
        <f t="shared" si="175"/>
        <v/>
      </c>
    </row>
    <row r="2755" spans="8:11" x14ac:dyDescent="0.3">
      <c r="H2755" s="1" t="str">
        <f t="shared" si="172"/>
        <v/>
      </c>
      <c r="I2755" s="13" t="str">
        <f t="shared" si="173"/>
        <v/>
      </c>
      <c r="J2755" s="13" t="str">
        <f t="shared" si="174"/>
        <v/>
      </c>
      <c r="K2755" s="13" t="str">
        <f t="shared" si="175"/>
        <v/>
      </c>
    </row>
    <row r="2756" spans="8:11" x14ac:dyDescent="0.3">
      <c r="H2756" s="1" t="str">
        <f t="shared" si="172"/>
        <v/>
      </c>
      <c r="I2756" s="13" t="str">
        <f t="shared" si="173"/>
        <v/>
      </c>
      <c r="J2756" s="13" t="str">
        <f t="shared" si="174"/>
        <v/>
      </c>
      <c r="K2756" s="13" t="str">
        <f t="shared" si="175"/>
        <v/>
      </c>
    </row>
    <row r="2757" spans="8:11" x14ac:dyDescent="0.3">
      <c r="H2757" s="1" t="str">
        <f t="shared" si="172"/>
        <v/>
      </c>
      <c r="I2757" s="13" t="str">
        <f t="shared" si="173"/>
        <v/>
      </c>
      <c r="J2757" s="13" t="str">
        <f t="shared" si="174"/>
        <v/>
      </c>
      <c r="K2757" s="13" t="str">
        <f t="shared" si="175"/>
        <v/>
      </c>
    </row>
    <row r="2758" spans="8:11" x14ac:dyDescent="0.3">
      <c r="H2758" s="1" t="str">
        <f t="shared" si="172"/>
        <v/>
      </c>
      <c r="I2758" s="13" t="str">
        <f t="shared" si="173"/>
        <v/>
      </c>
      <c r="J2758" s="13" t="str">
        <f t="shared" si="174"/>
        <v/>
      </c>
      <c r="K2758" s="13" t="str">
        <f t="shared" si="175"/>
        <v/>
      </c>
    </row>
    <row r="2759" spans="8:11" x14ac:dyDescent="0.3">
      <c r="H2759" s="1" t="str">
        <f t="shared" si="172"/>
        <v/>
      </c>
      <c r="I2759" s="13" t="str">
        <f t="shared" si="173"/>
        <v/>
      </c>
      <c r="J2759" s="13" t="str">
        <f t="shared" si="174"/>
        <v/>
      </c>
      <c r="K2759" s="13" t="str">
        <f t="shared" si="175"/>
        <v/>
      </c>
    </row>
    <row r="2760" spans="8:11" x14ac:dyDescent="0.3">
      <c r="H2760" s="1" t="str">
        <f t="shared" si="172"/>
        <v/>
      </c>
      <c r="I2760" s="13" t="str">
        <f t="shared" si="173"/>
        <v/>
      </c>
      <c r="J2760" s="13" t="str">
        <f t="shared" si="174"/>
        <v/>
      </c>
      <c r="K2760" s="13" t="str">
        <f t="shared" si="175"/>
        <v/>
      </c>
    </row>
    <row r="2761" spans="8:11" x14ac:dyDescent="0.3">
      <c r="H2761" s="1" t="str">
        <f t="shared" si="172"/>
        <v/>
      </c>
      <c r="I2761" s="13" t="str">
        <f t="shared" si="173"/>
        <v/>
      </c>
      <c r="J2761" s="13" t="str">
        <f t="shared" si="174"/>
        <v/>
      </c>
      <c r="K2761" s="13" t="str">
        <f t="shared" si="175"/>
        <v/>
      </c>
    </row>
    <row r="2762" spans="8:11" x14ac:dyDescent="0.3">
      <c r="H2762" s="1" t="str">
        <f t="shared" si="172"/>
        <v/>
      </c>
      <c r="I2762" s="13" t="str">
        <f t="shared" si="173"/>
        <v/>
      </c>
      <c r="J2762" s="13" t="str">
        <f t="shared" si="174"/>
        <v/>
      </c>
      <c r="K2762" s="13" t="str">
        <f t="shared" si="175"/>
        <v/>
      </c>
    </row>
    <row r="2763" spans="8:11" x14ac:dyDescent="0.3">
      <c r="H2763" s="1" t="str">
        <f t="shared" si="172"/>
        <v/>
      </c>
      <c r="I2763" s="13" t="str">
        <f t="shared" si="173"/>
        <v/>
      </c>
      <c r="J2763" s="13" t="str">
        <f t="shared" si="174"/>
        <v/>
      </c>
      <c r="K2763" s="13" t="str">
        <f t="shared" si="175"/>
        <v/>
      </c>
    </row>
    <row r="2764" spans="8:11" x14ac:dyDescent="0.3">
      <c r="H2764" s="1" t="str">
        <f t="shared" si="172"/>
        <v/>
      </c>
      <c r="I2764" s="13" t="str">
        <f t="shared" si="173"/>
        <v/>
      </c>
      <c r="J2764" s="13" t="str">
        <f t="shared" si="174"/>
        <v/>
      </c>
      <c r="K2764" s="13" t="str">
        <f t="shared" si="175"/>
        <v/>
      </c>
    </row>
    <row r="2765" spans="8:11" x14ac:dyDescent="0.3">
      <c r="H2765" s="1" t="str">
        <f t="shared" si="172"/>
        <v/>
      </c>
      <c r="I2765" s="13" t="str">
        <f t="shared" si="173"/>
        <v/>
      </c>
      <c r="J2765" s="13" t="str">
        <f t="shared" si="174"/>
        <v/>
      </c>
      <c r="K2765" s="13" t="str">
        <f t="shared" si="175"/>
        <v/>
      </c>
    </row>
    <row r="2766" spans="8:11" x14ac:dyDescent="0.3">
      <c r="H2766" s="1" t="str">
        <f t="shared" si="172"/>
        <v/>
      </c>
      <c r="I2766" s="13" t="str">
        <f t="shared" si="173"/>
        <v/>
      </c>
      <c r="J2766" s="13" t="str">
        <f t="shared" si="174"/>
        <v/>
      </c>
      <c r="K2766" s="13" t="str">
        <f t="shared" si="175"/>
        <v/>
      </c>
    </row>
    <row r="2767" spans="8:11" x14ac:dyDescent="0.3">
      <c r="H2767" s="1" t="str">
        <f t="shared" si="172"/>
        <v/>
      </c>
      <c r="I2767" s="13" t="str">
        <f t="shared" si="173"/>
        <v/>
      </c>
      <c r="J2767" s="13" t="str">
        <f t="shared" si="174"/>
        <v/>
      </c>
      <c r="K2767" s="13" t="str">
        <f t="shared" si="175"/>
        <v/>
      </c>
    </row>
    <row r="2768" spans="8:11" x14ac:dyDescent="0.3">
      <c r="H2768" s="1" t="str">
        <f t="shared" si="172"/>
        <v/>
      </c>
      <c r="I2768" s="13" t="str">
        <f t="shared" si="173"/>
        <v/>
      </c>
      <c r="J2768" s="13" t="str">
        <f t="shared" si="174"/>
        <v/>
      </c>
      <c r="K2768" s="13" t="str">
        <f t="shared" si="175"/>
        <v/>
      </c>
    </row>
    <row r="2769" spans="8:11" x14ac:dyDescent="0.3">
      <c r="H2769" s="1" t="str">
        <f t="shared" si="172"/>
        <v/>
      </c>
      <c r="I2769" s="13" t="str">
        <f t="shared" si="173"/>
        <v/>
      </c>
      <c r="J2769" s="13" t="str">
        <f t="shared" si="174"/>
        <v/>
      </c>
      <c r="K2769" s="13" t="str">
        <f t="shared" si="175"/>
        <v/>
      </c>
    </row>
    <row r="2770" spans="8:11" x14ac:dyDescent="0.3">
      <c r="H2770" s="1" t="str">
        <f t="shared" si="172"/>
        <v/>
      </c>
      <c r="I2770" s="13" t="str">
        <f t="shared" si="173"/>
        <v/>
      </c>
      <c r="J2770" s="13" t="str">
        <f t="shared" si="174"/>
        <v/>
      </c>
      <c r="K2770" s="13" t="str">
        <f t="shared" si="175"/>
        <v/>
      </c>
    </row>
    <row r="2771" spans="8:11" x14ac:dyDescent="0.3">
      <c r="H2771" s="1" t="str">
        <f t="shared" si="172"/>
        <v/>
      </c>
      <c r="I2771" s="13" t="str">
        <f t="shared" si="173"/>
        <v/>
      </c>
      <c r="J2771" s="13" t="str">
        <f t="shared" si="174"/>
        <v/>
      </c>
      <c r="K2771" s="13" t="str">
        <f t="shared" si="175"/>
        <v/>
      </c>
    </row>
    <row r="2772" spans="8:11" x14ac:dyDescent="0.3">
      <c r="H2772" s="1" t="str">
        <f t="shared" si="172"/>
        <v/>
      </c>
      <c r="I2772" s="13" t="str">
        <f t="shared" si="173"/>
        <v/>
      </c>
      <c r="J2772" s="13" t="str">
        <f t="shared" si="174"/>
        <v/>
      </c>
      <c r="K2772" s="13" t="str">
        <f t="shared" si="175"/>
        <v/>
      </c>
    </row>
    <row r="2773" spans="8:11" x14ac:dyDescent="0.3">
      <c r="H2773" s="1" t="str">
        <f t="shared" si="172"/>
        <v/>
      </c>
      <c r="I2773" s="13" t="str">
        <f t="shared" si="173"/>
        <v/>
      </c>
      <c r="J2773" s="13" t="str">
        <f t="shared" si="174"/>
        <v/>
      </c>
      <c r="K2773" s="13" t="str">
        <f t="shared" si="175"/>
        <v/>
      </c>
    </row>
    <row r="2774" spans="8:11" x14ac:dyDescent="0.3">
      <c r="H2774" s="1" t="str">
        <f t="shared" si="172"/>
        <v/>
      </c>
      <c r="I2774" s="13" t="str">
        <f t="shared" si="173"/>
        <v/>
      </c>
      <c r="J2774" s="13" t="str">
        <f t="shared" si="174"/>
        <v/>
      </c>
      <c r="K2774" s="13" t="str">
        <f t="shared" si="175"/>
        <v/>
      </c>
    </row>
    <row r="2775" spans="8:11" x14ac:dyDescent="0.3">
      <c r="H2775" s="1" t="str">
        <f t="shared" si="172"/>
        <v/>
      </c>
      <c r="I2775" s="13" t="str">
        <f t="shared" si="173"/>
        <v/>
      </c>
      <c r="J2775" s="13" t="str">
        <f t="shared" si="174"/>
        <v/>
      </c>
      <c r="K2775" s="13" t="str">
        <f t="shared" si="175"/>
        <v/>
      </c>
    </row>
    <row r="2776" spans="8:11" x14ac:dyDescent="0.3">
      <c r="H2776" s="1" t="str">
        <f t="shared" si="172"/>
        <v/>
      </c>
      <c r="I2776" s="13" t="str">
        <f t="shared" si="173"/>
        <v/>
      </c>
      <c r="J2776" s="13" t="str">
        <f t="shared" si="174"/>
        <v/>
      </c>
      <c r="K2776" s="13" t="str">
        <f t="shared" si="175"/>
        <v/>
      </c>
    </row>
    <row r="2777" spans="8:11" x14ac:dyDescent="0.3">
      <c r="H2777" s="1" t="str">
        <f t="shared" si="172"/>
        <v/>
      </c>
      <c r="I2777" s="13" t="str">
        <f t="shared" si="173"/>
        <v/>
      </c>
      <c r="J2777" s="13" t="str">
        <f t="shared" si="174"/>
        <v/>
      </c>
      <c r="K2777" s="13" t="str">
        <f t="shared" si="175"/>
        <v/>
      </c>
    </row>
    <row r="2778" spans="8:11" x14ac:dyDescent="0.3">
      <c r="H2778" s="1" t="str">
        <f t="shared" si="172"/>
        <v/>
      </c>
      <c r="I2778" s="13" t="str">
        <f t="shared" si="173"/>
        <v/>
      </c>
      <c r="J2778" s="13" t="str">
        <f t="shared" si="174"/>
        <v/>
      </c>
      <c r="K2778" s="13" t="str">
        <f t="shared" si="175"/>
        <v/>
      </c>
    </row>
    <row r="2779" spans="8:11" x14ac:dyDescent="0.3">
      <c r="H2779" s="1" t="str">
        <f t="shared" si="172"/>
        <v/>
      </c>
      <c r="I2779" s="13" t="str">
        <f t="shared" si="173"/>
        <v/>
      </c>
      <c r="J2779" s="13" t="str">
        <f t="shared" si="174"/>
        <v/>
      </c>
      <c r="K2779" s="13" t="str">
        <f t="shared" si="175"/>
        <v/>
      </c>
    </row>
    <row r="2780" spans="8:11" x14ac:dyDescent="0.3">
      <c r="H2780" s="1" t="str">
        <f t="shared" si="172"/>
        <v/>
      </c>
      <c r="I2780" s="13" t="str">
        <f t="shared" si="173"/>
        <v/>
      </c>
      <c r="J2780" s="13" t="str">
        <f t="shared" si="174"/>
        <v/>
      </c>
      <c r="K2780" s="13" t="str">
        <f t="shared" si="175"/>
        <v/>
      </c>
    </row>
    <row r="2781" spans="8:11" x14ac:dyDescent="0.3">
      <c r="H2781" s="1" t="str">
        <f t="shared" si="172"/>
        <v/>
      </c>
      <c r="I2781" s="13" t="str">
        <f t="shared" si="173"/>
        <v/>
      </c>
      <c r="J2781" s="13" t="str">
        <f t="shared" si="174"/>
        <v/>
      </c>
      <c r="K2781" s="13" t="str">
        <f t="shared" si="175"/>
        <v/>
      </c>
    </row>
    <row r="2782" spans="8:11" x14ac:dyDescent="0.3">
      <c r="H2782" s="1" t="str">
        <f t="shared" si="172"/>
        <v/>
      </c>
      <c r="I2782" s="13" t="str">
        <f t="shared" si="173"/>
        <v/>
      </c>
      <c r="J2782" s="13" t="str">
        <f t="shared" si="174"/>
        <v/>
      </c>
      <c r="K2782" s="13" t="str">
        <f t="shared" si="175"/>
        <v/>
      </c>
    </row>
    <row r="2783" spans="8:11" x14ac:dyDescent="0.3">
      <c r="H2783" s="1" t="str">
        <f t="shared" si="172"/>
        <v/>
      </c>
      <c r="I2783" s="13" t="str">
        <f t="shared" si="173"/>
        <v/>
      </c>
      <c r="J2783" s="13" t="str">
        <f t="shared" si="174"/>
        <v/>
      </c>
      <c r="K2783" s="13" t="str">
        <f t="shared" si="175"/>
        <v/>
      </c>
    </row>
    <row r="2784" spans="8:11" x14ac:dyDescent="0.3">
      <c r="H2784" s="1" t="str">
        <f t="shared" si="172"/>
        <v/>
      </c>
      <c r="I2784" s="13" t="str">
        <f t="shared" si="173"/>
        <v/>
      </c>
      <c r="J2784" s="13" t="str">
        <f t="shared" si="174"/>
        <v/>
      </c>
      <c r="K2784" s="13" t="str">
        <f t="shared" si="175"/>
        <v/>
      </c>
    </row>
    <row r="2785" spans="8:11" x14ac:dyDescent="0.3">
      <c r="H2785" s="1" t="str">
        <f t="shared" si="172"/>
        <v/>
      </c>
      <c r="I2785" s="13" t="str">
        <f t="shared" si="173"/>
        <v/>
      </c>
      <c r="J2785" s="13" t="str">
        <f t="shared" si="174"/>
        <v/>
      </c>
      <c r="K2785" s="13" t="str">
        <f t="shared" si="175"/>
        <v/>
      </c>
    </row>
    <row r="2786" spans="8:11" x14ac:dyDescent="0.3">
      <c r="H2786" s="1" t="str">
        <f t="shared" si="172"/>
        <v/>
      </c>
      <c r="I2786" s="13" t="str">
        <f t="shared" si="173"/>
        <v/>
      </c>
      <c r="J2786" s="13" t="str">
        <f t="shared" si="174"/>
        <v/>
      </c>
      <c r="K2786" s="13" t="str">
        <f t="shared" si="175"/>
        <v/>
      </c>
    </row>
    <row r="2787" spans="8:11" x14ac:dyDescent="0.3">
      <c r="H2787" s="1" t="str">
        <f t="shared" si="172"/>
        <v/>
      </c>
      <c r="I2787" s="13" t="str">
        <f t="shared" si="173"/>
        <v/>
      </c>
      <c r="J2787" s="13" t="str">
        <f t="shared" si="174"/>
        <v/>
      </c>
      <c r="K2787" s="13" t="str">
        <f t="shared" si="175"/>
        <v/>
      </c>
    </row>
    <row r="2788" spans="8:11" x14ac:dyDescent="0.3">
      <c r="H2788" s="1" t="str">
        <f t="shared" ref="H2788:H2851" si="176">IF(AND(LEN(I2788)&gt;0,LEN(J2788)&gt;0),J2788-I2788,"")</f>
        <v/>
      </c>
      <c r="I2788" s="13" t="str">
        <f t="shared" ref="I2788:I2851" si="177">IF(B2788="","",IF(ISNUMBER(B2788),B2788,DATE(VALUE(RIGHT(TRIM(B2788),4)),VALUE(MID(TRIM(B2788),4,2)),VALUE(LEFT(TRIM(B2788),2)))))</f>
        <v/>
      </c>
      <c r="J2788" s="13" t="str">
        <f t="shared" ref="J2788:J2851" si="178">IF(E2788="","",IF(ISNUMBER(E2788),E2788,DATE(VALUE(RIGHT(TRIM(E2788),4)),VALUE(MID(TRIM(E2788),4,2)),VALUE(LEFT(TRIM(E2788),2)))))</f>
        <v/>
      </c>
      <c r="K2788" s="13" t="str">
        <f t="shared" ref="K2788:K2851" si="179">IF(F2788="","",IF(ISNUMBER(F2788),F2788,DATE(VALUE(RIGHT(TRIM(F2788),4)),VALUE(MID(TRIM(F2788),4,2)),VALUE(LEFT(TRIM(F2788),2)))))</f>
        <v/>
      </c>
    </row>
    <row r="2789" spans="8:11" x14ac:dyDescent="0.3">
      <c r="H2789" s="1" t="str">
        <f t="shared" si="176"/>
        <v/>
      </c>
      <c r="I2789" s="13" t="str">
        <f t="shared" si="177"/>
        <v/>
      </c>
      <c r="J2789" s="13" t="str">
        <f t="shared" si="178"/>
        <v/>
      </c>
      <c r="K2789" s="13" t="str">
        <f t="shared" si="179"/>
        <v/>
      </c>
    </row>
    <row r="2790" spans="8:11" x14ac:dyDescent="0.3">
      <c r="H2790" s="1" t="str">
        <f t="shared" si="176"/>
        <v/>
      </c>
      <c r="I2790" s="13" t="str">
        <f t="shared" si="177"/>
        <v/>
      </c>
      <c r="J2790" s="13" t="str">
        <f t="shared" si="178"/>
        <v/>
      </c>
      <c r="K2790" s="13" t="str">
        <f t="shared" si="179"/>
        <v/>
      </c>
    </row>
    <row r="2791" spans="8:11" x14ac:dyDescent="0.3">
      <c r="H2791" s="1" t="str">
        <f t="shared" si="176"/>
        <v/>
      </c>
      <c r="I2791" s="13" t="str">
        <f t="shared" si="177"/>
        <v/>
      </c>
      <c r="J2791" s="13" t="str">
        <f t="shared" si="178"/>
        <v/>
      </c>
      <c r="K2791" s="13" t="str">
        <f t="shared" si="179"/>
        <v/>
      </c>
    </row>
    <row r="2792" spans="8:11" x14ac:dyDescent="0.3">
      <c r="H2792" s="1" t="str">
        <f t="shared" si="176"/>
        <v/>
      </c>
      <c r="I2792" s="13" t="str">
        <f t="shared" si="177"/>
        <v/>
      </c>
      <c r="J2792" s="13" t="str">
        <f t="shared" si="178"/>
        <v/>
      </c>
      <c r="K2792" s="13" t="str">
        <f t="shared" si="179"/>
        <v/>
      </c>
    </row>
    <row r="2793" spans="8:11" x14ac:dyDescent="0.3">
      <c r="H2793" s="1" t="str">
        <f t="shared" si="176"/>
        <v/>
      </c>
      <c r="I2793" s="13" t="str">
        <f t="shared" si="177"/>
        <v/>
      </c>
      <c r="J2793" s="13" t="str">
        <f t="shared" si="178"/>
        <v/>
      </c>
      <c r="K2793" s="13" t="str">
        <f t="shared" si="179"/>
        <v/>
      </c>
    </row>
    <row r="2794" spans="8:11" x14ac:dyDescent="0.3">
      <c r="H2794" s="1" t="str">
        <f t="shared" si="176"/>
        <v/>
      </c>
      <c r="I2794" s="13" t="str">
        <f t="shared" si="177"/>
        <v/>
      </c>
      <c r="J2794" s="13" t="str">
        <f t="shared" si="178"/>
        <v/>
      </c>
      <c r="K2794" s="13" t="str">
        <f t="shared" si="179"/>
        <v/>
      </c>
    </row>
    <row r="2795" spans="8:11" x14ac:dyDescent="0.3">
      <c r="H2795" s="1" t="str">
        <f t="shared" si="176"/>
        <v/>
      </c>
      <c r="I2795" s="13" t="str">
        <f t="shared" si="177"/>
        <v/>
      </c>
      <c r="J2795" s="13" t="str">
        <f t="shared" si="178"/>
        <v/>
      </c>
      <c r="K2795" s="13" t="str">
        <f t="shared" si="179"/>
        <v/>
      </c>
    </row>
    <row r="2796" spans="8:11" x14ac:dyDescent="0.3">
      <c r="H2796" s="1" t="str">
        <f t="shared" si="176"/>
        <v/>
      </c>
      <c r="I2796" s="13" t="str">
        <f t="shared" si="177"/>
        <v/>
      </c>
      <c r="J2796" s="13" t="str">
        <f t="shared" si="178"/>
        <v/>
      </c>
      <c r="K2796" s="13" t="str">
        <f t="shared" si="179"/>
        <v/>
      </c>
    </row>
    <row r="2797" spans="8:11" x14ac:dyDescent="0.3">
      <c r="H2797" s="1" t="str">
        <f t="shared" si="176"/>
        <v/>
      </c>
      <c r="I2797" s="13" t="str">
        <f t="shared" si="177"/>
        <v/>
      </c>
      <c r="J2797" s="13" t="str">
        <f t="shared" si="178"/>
        <v/>
      </c>
      <c r="K2797" s="13" t="str">
        <f t="shared" si="179"/>
        <v/>
      </c>
    </row>
    <row r="2798" spans="8:11" x14ac:dyDescent="0.3">
      <c r="H2798" s="1" t="str">
        <f t="shared" si="176"/>
        <v/>
      </c>
      <c r="I2798" s="13" t="str">
        <f t="shared" si="177"/>
        <v/>
      </c>
      <c r="J2798" s="13" t="str">
        <f t="shared" si="178"/>
        <v/>
      </c>
      <c r="K2798" s="13" t="str">
        <f t="shared" si="179"/>
        <v/>
      </c>
    </row>
    <row r="2799" spans="8:11" x14ac:dyDescent="0.3">
      <c r="H2799" s="1" t="str">
        <f t="shared" si="176"/>
        <v/>
      </c>
      <c r="I2799" s="13" t="str">
        <f t="shared" si="177"/>
        <v/>
      </c>
      <c r="J2799" s="13" t="str">
        <f t="shared" si="178"/>
        <v/>
      </c>
      <c r="K2799" s="13" t="str">
        <f t="shared" si="179"/>
        <v/>
      </c>
    </row>
    <row r="2800" spans="8:11" x14ac:dyDescent="0.3">
      <c r="H2800" s="1" t="str">
        <f t="shared" si="176"/>
        <v/>
      </c>
      <c r="I2800" s="13" t="str">
        <f t="shared" si="177"/>
        <v/>
      </c>
      <c r="J2800" s="13" t="str">
        <f t="shared" si="178"/>
        <v/>
      </c>
      <c r="K2800" s="13" t="str">
        <f t="shared" si="179"/>
        <v/>
      </c>
    </row>
    <row r="2801" spans="8:11" x14ac:dyDescent="0.3">
      <c r="H2801" s="1" t="str">
        <f t="shared" si="176"/>
        <v/>
      </c>
      <c r="I2801" s="13" t="str">
        <f t="shared" si="177"/>
        <v/>
      </c>
      <c r="J2801" s="13" t="str">
        <f t="shared" si="178"/>
        <v/>
      </c>
      <c r="K2801" s="13" t="str">
        <f t="shared" si="179"/>
        <v/>
      </c>
    </row>
    <row r="2802" spans="8:11" x14ac:dyDescent="0.3">
      <c r="H2802" s="1" t="str">
        <f t="shared" si="176"/>
        <v/>
      </c>
      <c r="I2802" s="13" t="str">
        <f t="shared" si="177"/>
        <v/>
      </c>
      <c r="J2802" s="13" t="str">
        <f t="shared" si="178"/>
        <v/>
      </c>
      <c r="K2802" s="13" t="str">
        <f t="shared" si="179"/>
        <v/>
      </c>
    </row>
    <row r="2803" spans="8:11" x14ac:dyDescent="0.3">
      <c r="H2803" s="1" t="str">
        <f t="shared" si="176"/>
        <v/>
      </c>
      <c r="I2803" s="13" t="str">
        <f t="shared" si="177"/>
        <v/>
      </c>
      <c r="J2803" s="13" t="str">
        <f t="shared" si="178"/>
        <v/>
      </c>
      <c r="K2803" s="13" t="str">
        <f t="shared" si="179"/>
        <v/>
      </c>
    </row>
    <row r="2804" spans="8:11" x14ac:dyDescent="0.3">
      <c r="H2804" s="1" t="str">
        <f t="shared" si="176"/>
        <v/>
      </c>
      <c r="I2804" s="13" t="str">
        <f t="shared" si="177"/>
        <v/>
      </c>
      <c r="J2804" s="13" t="str">
        <f t="shared" si="178"/>
        <v/>
      </c>
      <c r="K2804" s="13" t="str">
        <f t="shared" si="179"/>
        <v/>
      </c>
    </row>
    <row r="2805" spans="8:11" x14ac:dyDescent="0.3">
      <c r="H2805" s="1" t="str">
        <f t="shared" si="176"/>
        <v/>
      </c>
      <c r="I2805" s="13" t="str">
        <f t="shared" si="177"/>
        <v/>
      </c>
      <c r="J2805" s="13" t="str">
        <f t="shared" si="178"/>
        <v/>
      </c>
      <c r="K2805" s="13" t="str">
        <f t="shared" si="179"/>
        <v/>
      </c>
    </row>
    <row r="2806" spans="8:11" x14ac:dyDescent="0.3">
      <c r="H2806" s="1" t="str">
        <f t="shared" si="176"/>
        <v/>
      </c>
      <c r="I2806" s="13" t="str">
        <f t="shared" si="177"/>
        <v/>
      </c>
      <c r="J2806" s="13" t="str">
        <f t="shared" si="178"/>
        <v/>
      </c>
      <c r="K2806" s="13" t="str">
        <f t="shared" si="179"/>
        <v/>
      </c>
    </row>
    <row r="2807" spans="8:11" x14ac:dyDescent="0.3">
      <c r="H2807" s="1" t="str">
        <f t="shared" si="176"/>
        <v/>
      </c>
      <c r="I2807" s="13" t="str">
        <f t="shared" si="177"/>
        <v/>
      </c>
      <c r="J2807" s="13" t="str">
        <f t="shared" si="178"/>
        <v/>
      </c>
      <c r="K2807" s="13" t="str">
        <f t="shared" si="179"/>
        <v/>
      </c>
    </row>
    <row r="2808" spans="8:11" x14ac:dyDescent="0.3">
      <c r="H2808" s="1" t="str">
        <f t="shared" si="176"/>
        <v/>
      </c>
      <c r="I2808" s="13" t="str">
        <f t="shared" si="177"/>
        <v/>
      </c>
      <c r="J2808" s="13" t="str">
        <f t="shared" si="178"/>
        <v/>
      </c>
      <c r="K2808" s="13" t="str">
        <f t="shared" si="179"/>
        <v/>
      </c>
    </row>
    <row r="2809" spans="8:11" x14ac:dyDescent="0.3">
      <c r="H2809" s="1" t="str">
        <f t="shared" si="176"/>
        <v/>
      </c>
      <c r="I2809" s="13" t="str">
        <f t="shared" si="177"/>
        <v/>
      </c>
      <c r="J2809" s="13" t="str">
        <f t="shared" si="178"/>
        <v/>
      </c>
      <c r="K2809" s="13" t="str">
        <f t="shared" si="179"/>
        <v/>
      </c>
    </row>
    <row r="2810" spans="8:11" x14ac:dyDescent="0.3">
      <c r="H2810" s="1" t="str">
        <f t="shared" si="176"/>
        <v/>
      </c>
      <c r="I2810" s="13" t="str">
        <f t="shared" si="177"/>
        <v/>
      </c>
      <c r="J2810" s="13" t="str">
        <f t="shared" si="178"/>
        <v/>
      </c>
      <c r="K2810" s="13" t="str">
        <f t="shared" si="179"/>
        <v/>
      </c>
    </row>
    <row r="2811" spans="8:11" x14ac:dyDescent="0.3">
      <c r="H2811" s="1" t="str">
        <f t="shared" si="176"/>
        <v/>
      </c>
      <c r="I2811" s="13" t="str">
        <f t="shared" si="177"/>
        <v/>
      </c>
      <c r="J2811" s="13" t="str">
        <f t="shared" si="178"/>
        <v/>
      </c>
      <c r="K2811" s="13" t="str">
        <f t="shared" si="179"/>
        <v/>
      </c>
    </row>
    <row r="2812" spans="8:11" x14ac:dyDescent="0.3">
      <c r="H2812" s="1" t="str">
        <f t="shared" si="176"/>
        <v/>
      </c>
      <c r="I2812" s="13" t="str">
        <f t="shared" si="177"/>
        <v/>
      </c>
      <c r="J2812" s="13" t="str">
        <f t="shared" si="178"/>
        <v/>
      </c>
      <c r="K2812" s="13" t="str">
        <f t="shared" si="179"/>
        <v/>
      </c>
    </row>
    <row r="2813" spans="8:11" x14ac:dyDescent="0.3">
      <c r="H2813" s="1" t="str">
        <f t="shared" si="176"/>
        <v/>
      </c>
      <c r="I2813" s="13" t="str">
        <f t="shared" si="177"/>
        <v/>
      </c>
      <c r="J2813" s="13" t="str">
        <f t="shared" si="178"/>
        <v/>
      </c>
      <c r="K2813" s="13" t="str">
        <f t="shared" si="179"/>
        <v/>
      </c>
    </row>
    <row r="2814" spans="8:11" x14ac:dyDescent="0.3">
      <c r="H2814" s="1" t="str">
        <f t="shared" si="176"/>
        <v/>
      </c>
      <c r="I2814" s="13" t="str">
        <f t="shared" si="177"/>
        <v/>
      </c>
      <c r="J2814" s="13" t="str">
        <f t="shared" si="178"/>
        <v/>
      </c>
      <c r="K2814" s="13" t="str">
        <f t="shared" si="179"/>
        <v/>
      </c>
    </row>
    <row r="2815" spans="8:11" x14ac:dyDescent="0.3">
      <c r="H2815" s="1" t="str">
        <f t="shared" si="176"/>
        <v/>
      </c>
      <c r="I2815" s="13" t="str">
        <f t="shared" si="177"/>
        <v/>
      </c>
      <c r="J2815" s="13" t="str">
        <f t="shared" si="178"/>
        <v/>
      </c>
      <c r="K2815" s="13" t="str">
        <f t="shared" si="179"/>
        <v/>
      </c>
    </row>
    <row r="2816" spans="8:11" x14ac:dyDescent="0.3">
      <c r="H2816" s="1" t="str">
        <f t="shared" si="176"/>
        <v/>
      </c>
      <c r="I2816" s="13" t="str">
        <f t="shared" si="177"/>
        <v/>
      </c>
      <c r="J2816" s="13" t="str">
        <f t="shared" si="178"/>
        <v/>
      </c>
      <c r="K2816" s="13" t="str">
        <f t="shared" si="179"/>
        <v/>
      </c>
    </row>
    <row r="2817" spans="8:11" x14ac:dyDescent="0.3">
      <c r="H2817" s="1" t="str">
        <f t="shared" si="176"/>
        <v/>
      </c>
      <c r="I2817" s="13" t="str">
        <f t="shared" si="177"/>
        <v/>
      </c>
      <c r="J2817" s="13" t="str">
        <f t="shared" si="178"/>
        <v/>
      </c>
      <c r="K2817" s="13" t="str">
        <f t="shared" si="179"/>
        <v/>
      </c>
    </row>
    <row r="2818" spans="8:11" x14ac:dyDescent="0.3">
      <c r="H2818" s="1" t="str">
        <f t="shared" si="176"/>
        <v/>
      </c>
      <c r="I2818" s="13" t="str">
        <f t="shared" si="177"/>
        <v/>
      </c>
      <c r="J2818" s="13" t="str">
        <f t="shared" si="178"/>
        <v/>
      </c>
      <c r="K2818" s="13" t="str">
        <f t="shared" si="179"/>
        <v/>
      </c>
    </row>
    <row r="2819" spans="8:11" x14ac:dyDescent="0.3">
      <c r="H2819" s="1" t="str">
        <f t="shared" si="176"/>
        <v/>
      </c>
      <c r="I2819" s="13" t="str">
        <f t="shared" si="177"/>
        <v/>
      </c>
      <c r="J2819" s="13" t="str">
        <f t="shared" si="178"/>
        <v/>
      </c>
      <c r="K2819" s="13" t="str">
        <f t="shared" si="179"/>
        <v/>
      </c>
    </row>
    <row r="2820" spans="8:11" x14ac:dyDescent="0.3">
      <c r="H2820" s="1" t="str">
        <f t="shared" si="176"/>
        <v/>
      </c>
      <c r="I2820" s="13" t="str">
        <f t="shared" si="177"/>
        <v/>
      </c>
      <c r="J2820" s="13" t="str">
        <f t="shared" si="178"/>
        <v/>
      </c>
      <c r="K2820" s="13" t="str">
        <f t="shared" si="179"/>
        <v/>
      </c>
    </row>
    <row r="2821" spans="8:11" x14ac:dyDescent="0.3">
      <c r="H2821" s="1" t="str">
        <f t="shared" si="176"/>
        <v/>
      </c>
      <c r="I2821" s="13" t="str">
        <f t="shared" si="177"/>
        <v/>
      </c>
      <c r="J2821" s="13" t="str">
        <f t="shared" si="178"/>
        <v/>
      </c>
      <c r="K2821" s="13" t="str">
        <f t="shared" si="179"/>
        <v/>
      </c>
    </row>
    <row r="2822" spans="8:11" x14ac:dyDescent="0.3">
      <c r="H2822" s="1" t="str">
        <f t="shared" si="176"/>
        <v/>
      </c>
      <c r="I2822" s="13" t="str">
        <f t="shared" si="177"/>
        <v/>
      </c>
      <c r="J2822" s="13" t="str">
        <f t="shared" si="178"/>
        <v/>
      </c>
      <c r="K2822" s="13" t="str">
        <f t="shared" si="179"/>
        <v/>
      </c>
    </row>
    <row r="2823" spans="8:11" x14ac:dyDescent="0.3">
      <c r="H2823" s="1" t="str">
        <f t="shared" si="176"/>
        <v/>
      </c>
      <c r="I2823" s="13" t="str">
        <f t="shared" si="177"/>
        <v/>
      </c>
      <c r="J2823" s="13" t="str">
        <f t="shared" si="178"/>
        <v/>
      </c>
      <c r="K2823" s="13" t="str">
        <f t="shared" si="179"/>
        <v/>
      </c>
    </row>
    <row r="2824" spans="8:11" x14ac:dyDescent="0.3">
      <c r="H2824" s="1" t="str">
        <f t="shared" si="176"/>
        <v/>
      </c>
      <c r="I2824" s="13" t="str">
        <f t="shared" si="177"/>
        <v/>
      </c>
      <c r="J2824" s="13" t="str">
        <f t="shared" si="178"/>
        <v/>
      </c>
      <c r="K2824" s="13" t="str">
        <f t="shared" si="179"/>
        <v/>
      </c>
    </row>
    <row r="2825" spans="8:11" x14ac:dyDescent="0.3">
      <c r="H2825" s="1" t="str">
        <f t="shared" si="176"/>
        <v/>
      </c>
      <c r="I2825" s="13" t="str">
        <f t="shared" si="177"/>
        <v/>
      </c>
      <c r="J2825" s="13" t="str">
        <f t="shared" si="178"/>
        <v/>
      </c>
      <c r="K2825" s="13" t="str">
        <f t="shared" si="179"/>
        <v/>
      </c>
    </row>
    <row r="2826" spans="8:11" x14ac:dyDescent="0.3">
      <c r="H2826" s="1" t="str">
        <f t="shared" si="176"/>
        <v/>
      </c>
      <c r="I2826" s="13" t="str">
        <f t="shared" si="177"/>
        <v/>
      </c>
      <c r="J2826" s="13" t="str">
        <f t="shared" si="178"/>
        <v/>
      </c>
      <c r="K2826" s="13" t="str">
        <f t="shared" si="179"/>
        <v/>
      </c>
    </row>
    <row r="2827" spans="8:11" x14ac:dyDescent="0.3">
      <c r="H2827" s="1" t="str">
        <f t="shared" si="176"/>
        <v/>
      </c>
      <c r="I2827" s="13" t="str">
        <f t="shared" si="177"/>
        <v/>
      </c>
      <c r="J2827" s="13" t="str">
        <f t="shared" si="178"/>
        <v/>
      </c>
      <c r="K2827" s="13" t="str">
        <f t="shared" si="179"/>
        <v/>
      </c>
    </row>
    <row r="2828" spans="8:11" x14ac:dyDescent="0.3">
      <c r="H2828" s="1" t="str">
        <f t="shared" si="176"/>
        <v/>
      </c>
      <c r="I2828" s="13" t="str">
        <f t="shared" si="177"/>
        <v/>
      </c>
      <c r="J2828" s="13" t="str">
        <f t="shared" si="178"/>
        <v/>
      </c>
      <c r="K2828" s="13" t="str">
        <f t="shared" si="179"/>
        <v/>
      </c>
    </row>
    <row r="2829" spans="8:11" x14ac:dyDescent="0.3">
      <c r="H2829" s="1" t="str">
        <f t="shared" si="176"/>
        <v/>
      </c>
      <c r="I2829" s="13" t="str">
        <f t="shared" si="177"/>
        <v/>
      </c>
      <c r="J2829" s="13" t="str">
        <f t="shared" si="178"/>
        <v/>
      </c>
      <c r="K2829" s="13" t="str">
        <f t="shared" si="179"/>
        <v/>
      </c>
    </row>
    <row r="2830" spans="8:11" x14ac:dyDescent="0.3">
      <c r="H2830" s="1" t="str">
        <f t="shared" si="176"/>
        <v/>
      </c>
      <c r="I2830" s="13" t="str">
        <f t="shared" si="177"/>
        <v/>
      </c>
      <c r="J2830" s="13" t="str">
        <f t="shared" si="178"/>
        <v/>
      </c>
      <c r="K2830" s="13" t="str">
        <f t="shared" si="179"/>
        <v/>
      </c>
    </row>
    <row r="2831" spans="8:11" x14ac:dyDescent="0.3">
      <c r="H2831" s="1" t="str">
        <f t="shared" si="176"/>
        <v/>
      </c>
      <c r="I2831" s="13" t="str">
        <f t="shared" si="177"/>
        <v/>
      </c>
      <c r="J2831" s="13" t="str">
        <f t="shared" si="178"/>
        <v/>
      </c>
      <c r="K2831" s="13" t="str">
        <f t="shared" si="179"/>
        <v/>
      </c>
    </row>
    <row r="2832" spans="8:11" x14ac:dyDescent="0.3">
      <c r="H2832" s="1" t="str">
        <f t="shared" si="176"/>
        <v/>
      </c>
      <c r="I2832" s="13" t="str">
        <f t="shared" si="177"/>
        <v/>
      </c>
      <c r="J2832" s="13" t="str">
        <f t="shared" si="178"/>
        <v/>
      </c>
      <c r="K2832" s="13" t="str">
        <f t="shared" si="179"/>
        <v/>
      </c>
    </row>
    <row r="2833" spans="8:11" x14ac:dyDescent="0.3">
      <c r="H2833" s="1" t="str">
        <f t="shared" si="176"/>
        <v/>
      </c>
      <c r="I2833" s="13" t="str">
        <f t="shared" si="177"/>
        <v/>
      </c>
      <c r="J2833" s="13" t="str">
        <f t="shared" si="178"/>
        <v/>
      </c>
      <c r="K2833" s="13" t="str">
        <f t="shared" si="179"/>
        <v/>
      </c>
    </row>
    <row r="2834" spans="8:11" x14ac:dyDescent="0.3">
      <c r="H2834" s="1" t="str">
        <f t="shared" si="176"/>
        <v/>
      </c>
      <c r="I2834" s="13" t="str">
        <f t="shared" si="177"/>
        <v/>
      </c>
      <c r="J2834" s="13" t="str">
        <f t="shared" si="178"/>
        <v/>
      </c>
      <c r="K2834" s="13" t="str">
        <f t="shared" si="179"/>
        <v/>
      </c>
    </row>
    <row r="2835" spans="8:11" x14ac:dyDescent="0.3">
      <c r="H2835" s="1" t="str">
        <f t="shared" si="176"/>
        <v/>
      </c>
      <c r="I2835" s="13" t="str">
        <f t="shared" si="177"/>
        <v/>
      </c>
      <c r="J2835" s="13" t="str">
        <f t="shared" si="178"/>
        <v/>
      </c>
      <c r="K2835" s="13" t="str">
        <f t="shared" si="179"/>
        <v/>
      </c>
    </row>
    <row r="2836" spans="8:11" x14ac:dyDescent="0.3">
      <c r="H2836" s="1" t="str">
        <f t="shared" si="176"/>
        <v/>
      </c>
      <c r="I2836" s="13" t="str">
        <f t="shared" si="177"/>
        <v/>
      </c>
      <c r="J2836" s="13" t="str">
        <f t="shared" si="178"/>
        <v/>
      </c>
      <c r="K2836" s="13" t="str">
        <f t="shared" si="179"/>
        <v/>
      </c>
    </row>
    <row r="2837" spans="8:11" x14ac:dyDescent="0.3">
      <c r="H2837" s="1" t="str">
        <f t="shared" si="176"/>
        <v/>
      </c>
      <c r="I2837" s="13" t="str">
        <f t="shared" si="177"/>
        <v/>
      </c>
      <c r="J2837" s="13" t="str">
        <f t="shared" si="178"/>
        <v/>
      </c>
      <c r="K2837" s="13" t="str">
        <f t="shared" si="179"/>
        <v/>
      </c>
    </row>
    <row r="2838" spans="8:11" x14ac:dyDescent="0.3">
      <c r="H2838" s="1" t="str">
        <f t="shared" si="176"/>
        <v/>
      </c>
      <c r="I2838" s="13" t="str">
        <f t="shared" si="177"/>
        <v/>
      </c>
      <c r="J2838" s="13" t="str">
        <f t="shared" si="178"/>
        <v/>
      </c>
      <c r="K2838" s="13" t="str">
        <f t="shared" si="179"/>
        <v/>
      </c>
    </row>
    <row r="2839" spans="8:11" x14ac:dyDescent="0.3">
      <c r="H2839" s="1" t="str">
        <f t="shared" si="176"/>
        <v/>
      </c>
      <c r="I2839" s="13" t="str">
        <f t="shared" si="177"/>
        <v/>
      </c>
      <c r="J2839" s="13" t="str">
        <f t="shared" si="178"/>
        <v/>
      </c>
      <c r="K2839" s="13" t="str">
        <f t="shared" si="179"/>
        <v/>
      </c>
    </row>
    <row r="2840" spans="8:11" x14ac:dyDescent="0.3">
      <c r="H2840" s="1" t="str">
        <f t="shared" si="176"/>
        <v/>
      </c>
      <c r="I2840" s="13" t="str">
        <f t="shared" si="177"/>
        <v/>
      </c>
      <c r="J2840" s="13" t="str">
        <f t="shared" si="178"/>
        <v/>
      </c>
      <c r="K2840" s="13" t="str">
        <f t="shared" si="179"/>
        <v/>
      </c>
    </row>
    <row r="2841" spans="8:11" x14ac:dyDescent="0.3">
      <c r="H2841" s="1" t="str">
        <f t="shared" si="176"/>
        <v/>
      </c>
      <c r="I2841" s="13" t="str">
        <f t="shared" si="177"/>
        <v/>
      </c>
      <c r="J2841" s="13" t="str">
        <f t="shared" si="178"/>
        <v/>
      </c>
      <c r="K2841" s="13" t="str">
        <f t="shared" si="179"/>
        <v/>
      </c>
    </row>
    <row r="2842" spans="8:11" x14ac:dyDescent="0.3">
      <c r="H2842" s="1" t="str">
        <f t="shared" si="176"/>
        <v/>
      </c>
      <c r="I2842" s="13" t="str">
        <f t="shared" si="177"/>
        <v/>
      </c>
      <c r="J2842" s="13" t="str">
        <f t="shared" si="178"/>
        <v/>
      </c>
      <c r="K2842" s="13" t="str">
        <f t="shared" si="179"/>
        <v/>
      </c>
    </row>
    <row r="2843" spans="8:11" x14ac:dyDescent="0.3">
      <c r="H2843" s="1" t="str">
        <f t="shared" si="176"/>
        <v/>
      </c>
      <c r="I2843" s="13" t="str">
        <f t="shared" si="177"/>
        <v/>
      </c>
      <c r="J2843" s="13" t="str">
        <f t="shared" si="178"/>
        <v/>
      </c>
      <c r="K2843" s="13" t="str">
        <f t="shared" si="179"/>
        <v/>
      </c>
    </row>
    <row r="2844" spans="8:11" x14ac:dyDescent="0.3">
      <c r="H2844" s="1" t="str">
        <f t="shared" si="176"/>
        <v/>
      </c>
      <c r="I2844" s="13" t="str">
        <f t="shared" si="177"/>
        <v/>
      </c>
      <c r="J2844" s="13" t="str">
        <f t="shared" si="178"/>
        <v/>
      </c>
      <c r="K2844" s="13" t="str">
        <f t="shared" si="179"/>
        <v/>
      </c>
    </row>
    <row r="2845" spans="8:11" x14ac:dyDescent="0.3">
      <c r="H2845" s="1" t="str">
        <f t="shared" si="176"/>
        <v/>
      </c>
      <c r="I2845" s="13" t="str">
        <f t="shared" si="177"/>
        <v/>
      </c>
      <c r="J2845" s="13" t="str">
        <f t="shared" si="178"/>
        <v/>
      </c>
      <c r="K2845" s="13" t="str">
        <f t="shared" si="179"/>
        <v/>
      </c>
    </row>
    <row r="2846" spans="8:11" x14ac:dyDescent="0.3">
      <c r="H2846" s="1" t="str">
        <f t="shared" si="176"/>
        <v/>
      </c>
      <c r="I2846" s="13" t="str">
        <f t="shared" si="177"/>
        <v/>
      </c>
      <c r="J2846" s="13" t="str">
        <f t="shared" si="178"/>
        <v/>
      </c>
      <c r="K2846" s="13" t="str">
        <f t="shared" si="179"/>
        <v/>
      </c>
    </row>
    <row r="2847" spans="8:11" x14ac:dyDescent="0.3">
      <c r="H2847" s="1" t="str">
        <f t="shared" si="176"/>
        <v/>
      </c>
      <c r="I2847" s="13" t="str">
        <f t="shared" si="177"/>
        <v/>
      </c>
      <c r="J2847" s="13" t="str">
        <f t="shared" si="178"/>
        <v/>
      </c>
      <c r="K2847" s="13" t="str">
        <f t="shared" si="179"/>
        <v/>
      </c>
    </row>
    <row r="2848" spans="8:11" x14ac:dyDescent="0.3">
      <c r="H2848" s="1" t="str">
        <f t="shared" si="176"/>
        <v/>
      </c>
      <c r="I2848" s="13" t="str">
        <f t="shared" si="177"/>
        <v/>
      </c>
      <c r="J2848" s="13" t="str">
        <f t="shared" si="178"/>
        <v/>
      </c>
      <c r="K2848" s="13" t="str">
        <f t="shared" si="179"/>
        <v/>
      </c>
    </row>
    <row r="2849" spans="8:11" x14ac:dyDescent="0.3">
      <c r="H2849" s="1" t="str">
        <f t="shared" si="176"/>
        <v/>
      </c>
      <c r="I2849" s="13" t="str">
        <f t="shared" si="177"/>
        <v/>
      </c>
      <c r="J2849" s="13" t="str">
        <f t="shared" si="178"/>
        <v/>
      </c>
      <c r="K2849" s="13" t="str">
        <f t="shared" si="179"/>
        <v/>
      </c>
    </row>
    <row r="2850" spans="8:11" x14ac:dyDescent="0.3">
      <c r="H2850" s="1" t="str">
        <f t="shared" si="176"/>
        <v/>
      </c>
      <c r="I2850" s="13" t="str">
        <f t="shared" si="177"/>
        <v/>
      </c>
      <c r="J2850" s="13" t="str">
        <f t="shared" si="178"/>
        <v/>
      </c>
      <c r="K2850" s="13" t="str">
        <f t="shared" si="179"/>
        <v/>
      </c>
    </row>
    <row r="2851" spans="8:11" x14ac:dyDescent="0.3">
      <c r="H2851" s="1" t="str">
        <f t="shared" si="176"/>
        <v/>
      </c>
      <c r="I2851" s="13" t="str">
        <f t="shared" si="177"/>
        <v/>
      </c>
      <c r="J2851" s="13" t="str">
        <f t="shared" si="178"/>
        <v/>
      </c>
      <c r="K2851" s="13" t="str">
        <f t="shared" si="179"/>
        <v/>
      </c>
    </row>
    <row r="2852" spans="8:11" x14ac:dyDescent="0.3">
      <c r="H2852" s="1" t="str">
        <f t="shared" ref="H2852:H2915" si="180">IF(AND(LEN(I2852)&gt;0,LEN(J2852)&gt;0),J2852-I2852,"")</f>
        <v/>
      </c>
      <c r="I2852" s="13" t="str">
        <f t="shared" ref="I2852:I2915" si="181">IF(B2852="","",IF(ISNUMBER(B2852),B2852,DATE(VALUE(RIGHT(TRIM(B2852),4)),VALUE(MID(TRIM(B2852),4,2)),VALUE(LEFT(TRIM(B2852),2)))))</f>
        <v/>
      </c>
      <c r="J2852" s="13" t="str">
        <f t="shared" ref="J2852:J2915" si="182">IF(E2852="","",IF(ISNUMBER(E2852),E2852,DATE(VALUE(RIGHT(TRIM(E2852),4)),VALUE(MID(TRIM(E2852),4,2)),VALUE(LEFT(TRIM(E2852),2)))))</f>
        <v/>
      </c>
      <c r="K2852" s="13" t="str">
        <f t="shared" ref="K2852:K2915" si="183">IF(F2852="","",IF(ISNUMBER(F2852),F2852,DATE(VALUE(RIGHT(TRIM(F2852),4)),VALUE(MID(TRIM(F2852),4,2)),VALUE(LEFT(TRIM(F2852),2)))))</f>
        <v/>
      </c>
    </row>
    <row r="2853" spans="8:11" x14ac:dyDescent="0.3">
      <c r="H2853" s="1" t="str">
        <f t="shared" si="180"/>
        <v/>
      </c>
      <c r="I2853" s="13" t="str">
        <f t="shared" si="181"/>
        <v/>
      </c>
      <c r="J2853" s="13" t="str">
        <f t="shared" si="182"/>
        <v/>
      </c>
      <c r="K2853" s="13" t="str">
        <f t="shared" si="183"/>
        <v/>
      </c>
    </row>
    <row r="2854" spans="8:11" x14ac:dyDescent="0.3">
      <c r="H2854" s="1" t="str">
        <f t="shared" si="180"/>
        <v/>
      </c>
      <c r="I2854" s="13" t="str">
        <f t="shared" si="181"/>
        <v/>
      </c>
      <c r="J2854" s="13" t="str">
        <f t="shared" si="182"/>
        <v/>
      </c>
      <c r="K2854" s="13" t="str">
        <f t="shared" si="183"/>
        <v/>
      </c>
    </row>
    <row r="2855" spans="8:11" x14ac:dyDescent="0.3">
      <c r="H2855" s="1" t="str">
        <f t="shared" si="180"/>
        <v/>
      </c>
      <c r="I2855" s="13" t="str">
        <f t="shared" si="181"/>
        <v/>
      </c>
      <c r="J2855" s="13" t="str">
        <f t="shared" si="182"/>
        <v/>
      </c>
      <c r="K2855" s="13" t="str">
        <f t="shared" si="183"/>
        <v/>
      </c>
    </row>
    <row r="2856" spans="8:11" x14ac:dyDescent="0.3">
      <c r="H2856" s="1" t="str">
        <f t="shared" si="180"/>
        <v/>
      </c>
      <c r="I2856" s="13" t="str">
        <f t="shared" si="181"/>
        <v/>
      </c>
      <c r="J2856" s="13" t="str">
        <f t="shared" si="182"/>
        <v/>
      </c>
      <c r="K2856" s="13" t="str">
        <f t="shared" si="183"/>
        <v/>
      </c>
    </row>
    <row r="2857" spans="8:11" x14ac:dyDescent="0.3">
      <c r="H2857" s="1" t="str">
        <f t="shared" si="180"/>
        <v/>
      </c>
      <c r="I2857" s="13" t="str">
        <f t="shared" si="181"/>
        <v/>
      </c>
      <c r="J2857" s="13" t="str">
        <f t="shared" si="182"/>
        <v/>
      </c>
      <c r="K2857" s="13" t="str">
        <f t="shared" si="183"/>
        <v/>
      </c>
    </row>
    <row r="2858" spans="8:11" x14ac:dyDescent="0.3">
      <c r="H2858" s="1" t="str">
        <f t="shared" si="180"/>
        <v/>
      </c>
      <c r="I2858" s="13" t="str">
        <f t="shared" si="181"/>
        <v/>
      </c>
      <c r="J2858" s="13" t="str">
        <f t="shared" si="182"/>
        <v/>
      </c>
      <c r="K2858" s="13" t="str">
        <f t="shared" si="183"/>
        <v/>
      </c>
    </row>
    <row r="2859" spans="8:11" x14ac:dyDescent="0.3">
      <c r="H2859" s="1" t="str">
        <f t="shared" si="180"/>
        <v/>
      </c>
      <c r="I2859" s="13" t="str">
        <f t="shared" si="181"/>
        <v/>
      </c>
      <c r="J2859" s="13" t="str">
        <f t="shared" si="182"/>
        <v/>
      </c>
      <c r="K2859" s="13" t="str">
        <f t="shared" si="183"/>
        <v/>
      </c>
    </row>
    <row r="2860" spans="8:11" x14ac:dyDescent="0.3">
      <c r="H2860" s="1" t="str">
        <f t="shared" si="180"/>
        <v/>
      </c>
      <c r="I2860" s="13" t="str">
        <f t="shared" si="181"/>
        <v/>
      </c>
      <c r="J2860" s="13" t="str">
        <f t="shared" si="182"/>
        <v/>
      </c>
      <c r="K2860" s="13" t="str">
        <f t="shared" si="183"/>
        <v/>
      </c>
    </row>
    <row r="2861" spans="8:11" x14ac:dyDescent="0.3">
      <c r="H2861" s="1" t="str">
        <f t="shared" si="180"/>
        <v/>
      </c>
      <c r="I2861" s="13" t="str">
        <f t="shared" si="181"/>
        <v/>
      </c>
      <c r="J2861" s="13" t="str">
        <f t="shared" si="182"/>
        <v/>
      </c>
      <c r="K2861" s="13" t="str">
        <f t="shared" si="183"/>
        <v/>
      </c>
    </row>
    <row r="2862" spans="8:11" x14ac:dyDescent="0.3">
      <c r="H2862" s="1" t="str">
        <f t="shared" si="180"/>
        <v/>
      </c>
      <c r="I2862" s="13" t="str">
        <f t="shared" si="181"/>
        <v/>
      </c>
      <c r="J2862" s="13" t="str">
        <f t="shared" si="182"/>
        <v/>
      </c>
      <c r="K2862" s="13" t="str">
        <f t="shared" si="183"/>
        <v/>
      </c>
    </row>
    <row r="2863" spans="8:11" x14ac:dyDescent="0.3">
      <c r="H2863" s="1" t="str">
        <f t="shared" si="180"/>
        <v/>
      </c>
      <c r="I2863" s="13" t="str">
        <f t="shared" si="181"/>
        <v/>
      </c>
      <c r="J2863" s="13" t="str">
        <f t="shared" si="182"/>
        <v/>
      </c>
      <c r="K2863" s="13" t="str">
        <f t="shared" si="183"/>
        <v/>
      </c>
    </row>
    <row r="2864" spans="8:11" x14ac:dyDescent="0.3">
      <c r="H2864" s="1" t="str">
        <f t="shared" si="180"/>
        <v/>
      </c>
      <c r="I2864" s="13" t="str">
        <f t="shared" si="181"/>
        <v/>
      </c>
      <c r="J2864" s="13" t="str">
        <f t="shared" si="182"/>
        <v/>
      </c>
      <c r="K2864" s="13" t="str">
        <f t="shared" si="183"/>
        <v/>
      </c>
    </row>
    <row r="2865" spans="8:11" x14ac:dyDescent="0.3">
      <c r="H2865" s="1" t="str">
        <f t="shared" si="180"/>
        <v/>
      </c>
      <c r="I2865" s="13" t="str">
        <f t="shared" si="181"/>
        <v/>
      </c>
      <c r="J2865" s="13" t="str">
        <f t="shared" si="182"/>
        <v/>
      </c>
      <c r="K2865" s="13" t="str">
        <f t="shared" si="183"/>
        <v/>
      </c>
    </row>
    <row r="2866" spans="8:11" x14ac:dyDescent="0.3">
      <c r="H2866" s="1" t="str">
        <f t="shared" si="180"/>
        <v/>
      </c>
      <c r="I2866" s="13" t="str">
        <f t="shared" si="181"/>
        <v/>
      </c>
      <c r="J2866" s="13" t="str">
        <f t="shared" si="182"/>
        <v/>
      </c>
      <c r="K2866" s="13" t="str">
        <f t="shared" si="183"/>
        <v/>
      </c>
    </row>
    <row r="2867" spans="8:11" x14ac:dyDescent="0.3">
      <c r="H2867" s="1" t="str">
        <f t="shared" si="180"/>
        <v/>
      </c>
      <c r="I2867" s="13" t="str">
        <f t="shared" si="181"/>
        <v/>
      </c>
      <c r="J2867" s="13" t="str">
        <f t="shared" si="182"/>
        <v/>
      </c>
      <c r="K2867" s="13" t="str">
        <f t="shared" si="183"/>
        <v/>
      </c>
    </row>
    <row r="2868" spans="8:11" x14ac:dyDescent="0.3">
      <c r="H2868" s="1" t="str">
        <f t="shared" si="180"/>
        <v/>
      </c>
      <c r="I2868" s="13" t="str">
        <f t="shared" si="181"/>
        <v/>
      </c>
      <c r="J2868" s="13" t="str">
        <f t="shared" si="182"/>
        <v/>
      </c>
      <c r="K2868" s="13" t="str">
        <f t="shared" si="183"/>
        <v/>
      </c>
    </row>
    <row r="2869" spans="8:11" x14ac:dyDescent="0.3">
      <c r="H2869" s="1" t="str">
        <f t="shared" si="180"/>
        <v/>
      </c>
      <c r="I2869" s="13" t="str">
        <f t="shared" si="181"/>
        <v/>
      </c>
      <c r="J2869" s="13" t="str">
        <f t="shared" si="182"/>
        <v/>
      </c>
      <c r="K2869" s="13" t="str">
        <f t="shared" si="183"/>
        <v/>
      </c>
    </row>
    <row r="2870" spans="8:11" x14ac:dyDescent="0.3">
      <c r="H2870" s="1" t="str">
        <f t="shared" si="180"/>
        <v/>
      </c>
      <c r="I2870" s="13" t="str">
        <f t="shared" si="181"/>
        <v/>
      </c>
      <c r="J2870" s="13" t="str">
        <f t="shared" si="182"/>
        <v/>
      </c>
      <c r="K2870" s="13" t="str">
        <f t="shared" si="183"/>
        <v/>
      </c>
    </row>
    <row r="2871" spans="8:11" x14ac:dyDescent="0.3">
      <c r="H2871" s="1" t="str">
        <f t="shared" si="180"/>
        <v/>
      </c>
      <c r="I2871" s="13" t="str">
        <f t="shared" si="181"/>
        <v/>
      </c>
      <c r="J2871" s="13" t="str">
        <f t="shared" si="182"/>
        <v/>
      </c>
      <c r="K2871" s="13" t="str">
        <f t="shared" si="183"/>
        <v/>
      </c>
    </row>
    <row r="2872" spans="8:11" x14ac:dyDescent="0.3">
      <c r="H2872" s="1" t="str">
        <f t="shared" si="180"/>
        <v/>
      </c>
      <c r="I2872" s="13" t="str">
        <f t="shared" si="181"/>
        <v/>
      </c>
      <c r="J2872" s="13" t="str">
        <f t="shared" si="182"/>
        <v/>
      </c>
      <c r="K2872" s="13" t="str">
        <f t="shared" si="183"/>
        <v/>
      </c>
    </row>
    <row r="2873" spans="8:11" x14ac:dyDescent="0.3">
      <c r="H2873" s="1" t="str">
        <f t="shared" si="180"/>
        <v/>
      </c>
      <c r="I2873" s="13" t="str">
        <f t="shared" si="181"/>
        <v/>
      </c>
      <c r="J2873" s="13" t="str">
        <f t="shared" si="182"/>
        <v/>
      </c>
      <c r="K2873" s="13" t="str">
        <f t="shared" si="183"/>
        <v/>
      </c>
    </row>
    <row r="2874" spans="8:11" x14ac:dyDescent="0.3">
      <c r="H2874" s="1" t="str">
        <f t="shared" si="180"/>
        <v/>
      </c>
      <c r="I2874" s="13" t="str">
        <f t="shared" si="181"/>
        <v/>
      </c>
      <c r="J2874" s="13" t="str">
        <f t="shared" si="182"/>
        <v/>
      </c>
      <c r="K2874" s="13" t="str">
        <f t="shared" si="183"/>
        <v/>
      </c>
    </row>
    <row r="2875" spans="8:11" x14ac:dyDescent="0.3">
      <c r="H2875" s="1" t="str">
        <f t="shared" si="180"/>
        <v/>
      </c>
      <c r="I2875" s="13" t="str">
        <f t="shared" si="181"/>
        <v/>
      </c>
      <c r="J2875" s="13" t="str">
        <f t="shared" si="182"/>
        <v/>
      </c>
      <c r="K2875" s="13" t="str">
        <f t="shared" si="183"/>
        <v/>
      </c>
    </row>
    <row r="2876" spans="8:11" x14ac:dyDescent="0.3">
      <c r="H2876" s="1" t="str">
        <f t="shared" si="180"/>
        <v/>
      </c>
      <c r="I2876" s="13" t="str">
        <f t="shared" si="181"/>
        <v/>
      </c>
      <c r="J2876" s="13" t="str">
        <f t="shared" si="182"/>
        <v/>
      </c>
      <c r="K2876" s="13" t="str">
        <f t="shared" si="183"/>
        <v/>
      </c>
    </row>
    <row r="2877" spans="8:11" x14ac:dyDescent="0.3">
      <c r="H2877" s="1" t="str">
        <f t="shared" si="180"/>
        <v/>
      </c>
      <c r="I2877" s="13" t="str">
        <f t="shared" si="181"/>
        <v/>
      </c>
      <c r="J2877" s="13" t="str">
        <f t="shared" si="182"/>
        <v/>
      </c>
      <c r="K2877" s="13" t="str">
        <f t="shared" si="183"/>
        <v/>
      </c>
    </row>
    <row r="2878" spans="8:11" x14ac:dyDescent="0.3">
      <c r="H2878" s="1" t="str">
        <f t="shared" si="180"/>
        <v/>
      </c>
      <c r="I2878" s="13" t="str">
        <f t="shared" si="181"/>
        <v/>
      </c>
      <c r="J2878" s="13" t="str">
        <f t="shared" si="182"/>
        <v/>
      </c>
      <c r="K2878" s="13" t="str">
        <f t="shared" si="183"/>
        <v/>
      </c>
    </row>
    <row r="2879" spans="8:11" x14ac:dyDescent="0.3">
      <c r="H2879" s="1" t="str">
        <f t="shared" si="180"/>
        <v/>
      </c>
      <c r="I2879" s="13" t="str">
        <f t="shared" si="181"/>
        <v/>
      </c>
      <c r="J2879" s="13" t="str">
        <f t="shared" si="182"/>
        <v/>
      </c>
      <c r="K2879" s="13" t="str">
        <f t="shared" si="183"/>
        <v/>
      </c>
    </row>
    <row r="2880" spans="8:11" x14ac:dyDescent="0.3">
      <c r="H2880" s="1" t="str">
        <f t="shared" si="180"/>
        <v/>
      </c>
      <c r="I2880" s="13" t="str">
        <f t="shared" si="181"/>
        <v/>
      </c>
      <c r="J2880" s="13" t="str">
        <f t="shared" si="182"/>
        <v/>
      </c>
      <c r="K2880" s="13" t="str">
        <f t="shared" si="183"/>
        <v/>
      </c>
    </row>
    <row r="2881" spans="8:11" x14ac:dyDescent="0.3">
      <c r="H2881" s="1" t="str">
        <f t="shared" si="180"/>
        <v/>
      </c>
      <c r="I2881" s="13" t="str">
        <f t="shared" si="181"/>
        <v/>
      </c>
      <c r="J2881" s="13" t="str">
        <f t="shared" si="182"/>
        <v/>
      </c>
      <c r="K2881" s="13" t="str">
        <f t="shared" si="183"/>
        <v/>
      </c>
    </row>
    <row r="2882" spans="8:11" x14ac:dyDescent="0.3">
      <c r="H2882" s="1" t="str">
        <f t="shared" si="180"/>
        <v/>
      </c>
      <c r="I2882" s="13" t="str">
        <f t="shared" si="181"/>
        <v/>
      </c>
      <c r="J2882" s="13" t="str">
        <f t="shared" si="182"/>
        <v/>
      </c>
      <c r="K2882" s="13" t="str">
        <f t="shared" si="183"/>
        <v/>
      </c>
    </row>
    <row r="2883" spans="8:11" x14ac:dyDescent="0.3">
      <c r="H2883" s="1" t="str">
        <f t="shared" si="180"/>
        <v/>
      </c>
      <c r="I2883" s="13" t="str">
        <f t="shared" si="181"/>
        <v/>
      </c>
      <c r="J2883" s="13" t="str">
        <f t="shared" si="182"/>
        <v/>
      </c>
      <c r="K2883" s="13" t="str">
        <f t="shared" si="183"/>
        <v/>
      </c>
    </row>
    <row r="2884" spans="8:11" x14ac:dyDescent="0.3">
      <c r="H2884" s="1" t="str">
        <f t="shared" si="180"/>
        <v/>
      </c>
      <c r="I2884" s="13" t="str">
        <f t="shared" si="181"/>
        <v/>
      </c>
      <c r="J2884" s="13" t="str">
        <f t="shared" si="182"/>
        <v/>
      </c>
      <c r="K2884" s="13" t="str">
        <f t="shared" si="183"/>
        <v/>
      </c>
    </row>
    <row r="2885" spans="8:11" x14ac:dyDescent="0.3">
      <c r="H2885" s="1" t="str">
        <f t="shared" si="180"/>
        <v/>
      </c>
      <c r="I2885" s="13" t="str">
        <f t="shared" si="181"/>
        <v/>
      </c>
      <c r="J2885" s="13" t="str">
        <f t="shared" si="182"/>
        <v/>
      </c>
      <c r="K2885" s="13" t="str">
        <f t="shared" si="183"/>
        <v/>
      </c>
    </row>
    <row r="2886" spans="8:11" x14ac:dyDescent="0.3">
      <c r="H2886" s="1" t="str">
        <f t="shared" si="180"/>
        <v/>
      </c>
      <c r="I2886" s="13" t="str">
        <f t="shared" si="181"/>
        <v/>
      </c>
      <c r="J2886" s="13" t="str">
        <f t="shared" si="182"/>
        <v/>
      </c>
      <c r="K2886" s="13" t="str">
        <f t="shared" si="183"/>
        <v/>
      </c>
    </row>
    <row r="2887" spans="8:11" x14ac:dyDescent="0.3">
      <c r="H2887" s="1" t="str">
        <f t="shared" si="180"/>
        <v/>
      </c>
      <c r="I2887" s="13" t="str">
        <f t="shared" si="181"/>
        <v/>
      </c>
      <c r="J2887" s="13" t="str">
        <f t="shared" si="182"/>
        <v/>
      </c>
      <c r="K2887" s="13" t="str">
        <f t="shared" si="183"/>
        <v/>
      </c>
    </row>
    <row r="2888" spans="8:11" x14ac:dyDescent="0.3">
      <c r="H2888" s="1" t="str">
        <f t="shared" si="180"/>
        <v/>
      </c>
      <c r="I2888" s="13" t="str">
        <f t="shared" si="181"/>
        <v/>
      </c>
      <c r="J2888" s="13" t="str">
        <f t="shared" si="182"/>
        <v/>
      </c>
      <c r="K2888" s="13" t="str">
        <f t="shared" si="183"/>
        <v/>
      </c>
    </row>
    <row r="2889" spans="8:11" x14ac:dyDescent="0.3">
      <c r="H2889" s="1" t="str">
        <f t="shared" si="180"/>
        <v/>
      </c>
      <c r="I2889" s="13" t="str">
        <f t="shared" si="181"/>
        <v/>
      </c>
      <c r="J2889" s="13" t="str">
        <f t="shared" si="182"/>
        <v/>
      </c>
      <c r="K2889" s="13" t="str">
        <f t="shared" si="183"/>
        <v/>
      </c>
    </row>
    <row r="2890" spans="8:11" x14ac:dyDescent="0.3">
      <c r="H2890" s="1" t="str">
        <f t="shared" si="180"/>
        <v/>
      </c>
      <c r="I2890" s="13" t="str">
        <f t="shared" si="181"/>
        <v/>
      </c>
      <c r="J2890" s="13" t="str">
        <f t="shared" si="182"/>
        <v/>
      </c>
      <c r="K2890" s="13" t="str">
        <f t="shared" si="183"/>
        <v/>
      </c>
    </row>
    <row r="2891" spans="8:11" x14ac:dyDescent="0.3">
      <c r="H2891" s="1" t="str">
        <f t="shared" si="180"/>
        <v/>
      </c>
      <c r="I2891" s="13" t="str">
        <f t="shared" si="181"/>
        <v/>
      </c>
      <c r="J2891" s="13" t="str">
        <f t="shared" si="182"/>
        <v/>
      </c>
      <c r="K2891" s="13" t="str">
        <f t="shared" si="183"/>
        <v/>
      </c>
    </row>
    <row r="2892" spans="8:11" x14ac:dyDescent="0.3">
      <c r="H2892" s="1" t="str">
        <f t="shared" si="180"/>
        <v/>
      </c>
      <c r="I2892" s="13" t="str">
        <f t="shared" si="181"/>
        <v/>
      </c>
      <c r="J2892" s="13" t="str">
        <f t="shared" si="182"/>
        <v/>
      </c>
      <c r="K2892" s="13" t="str">
        <f t="shared" si="183"/>
        <v/>
      </c>
    </row>
    <row r="2893" spans="8:11" x14ac:dyDescent="0.3">
      <c r="H2893" s="1" t="str">
        <f t="shared" si="180"/>
        <v/>
      </c>
      <c r="I2893" s="13" t="str">
        <f t="shared" si="181"/>
        <v/>
      </c>
      <c r="J2893" s="13" t="str">
        <f t="shared" si="182"/>
        <v/>
      </c>
      <c r="K2893" s="13" t="str">
        <f t="shared" si="183"/>
        <v/>
      </c>
    </row>
    <row r="2894" spans="8:11" x14ac:dyDescent="0.3">
      <c r="H2894" s="1" t="str">
        <f t="shared" si="180"/>
        <v/>
      </c>
      <c r="I2894" s="13" t="str">
        <f t="shared" si="181"/>
        <v/>
      </c>
      <c r="J2894" s="13" t="str">
        <f t="shared" si="182"/>
        <v/>
      </c>
      <c r="K2894" s="13" t="str">
        <f t="shared" si="183"/>
        <v/>
      </c>
    </row>
    <row r="2895" spans="8:11" x14ac:dyDescent="0.3">
      <c r="H2895" s="1" t="str">
        <f t="shared" si="180"/>
        <v/>
      </c>
      <c r="I2895" s="13" t="str">
        <f t="shared" si="181"/>
        <v/>
      </c>
      <c r="J2895" s="13" t="str">
        <f t="shared" si="182"/>
        <v/>
      </c>
      <c r="K2895" s="13" t="str">
        <f t="shared" si="183"/>
        <v/>
      </c>
    </row>
    <row r="2896" spans="8:11" x14ac:dyDescent="0.3">
      <c r="H2896" s="1" t="str">
        <f t="shared" si="180"/>
        <v/>
      </c>
      <c r="I2896" s="13" t="str">
        <f t="shared" si="181"/>
        <v/>
      </c>
      <c r="J2896" s="13" t="str">
        <f t="shared" si="182"/>
        <v/>
      </c>
      <c r="K2896" s="13" t="str">
        <f t="shared" si="183"/>
        <v/>
      </c>
    </row>
    <row r="2897" spans="8:11" x14ac:dyDescent="0.3">
      <c r="H2897" s="1" t="str">
        <f t="shared" si="180"/>
        <v/>
      </c>
      <c r="I2897" s="13" t="str">
        <f t="shared" si="181"/>
        <v/>
      </c>
      <c r="J2897" s="13" t="str">
        <f t="shared" si="182"/>
        <v/>
      </c>
      <c r="K2897" s="13" t="str">
        <f t="shared" si="183"/>
        <v/>
      </c>
    </row>
    <row r="2898" spans="8:11" x14ac:dyDescent="0.3">
      <c r="H2898" s="1" t="str">
        <f t="shared" si="180"/>
        <v/>
      </c>
      <c r="I2898" s="13" t="str">
        <f t="shared" si="181"/>
        <v/>
      </c>
      <c r="J2898" s="13" t="str">
        <f t="shared" si="182"/>
        <v/>
      </c>
      <c r="K2898" s="13" t="str">
        <f t="shared" si="183"/>
        <v/>
      </c>
    </row>
    <row r="2899" spans="8:11" x14ac:dyDescent="0.3">
      <c r="H2899" s="1" t="str">
        <f t="shared" si="180"/>
        <v/>
      </c>
      <c r="I2899" s="13" t="str">
        <f t="shared" si="181"/>
        <v/>
      </c>
      <c r="J2899" s="13" t="str">
        <f t="shared" si="182"/>
        <v/>
      </c>
      <c r="K2899" s="13" t="str">
        <f t="shared" si="183"/>
        <v/>
      </c>
    </row>
    <row r="2900" spans="8:11" x14ac:dyDescent="0.3">
      <c r="H2900" s="1" t="str">
        <f t="shared" si="180"/>
        <v/>
      </c>
      <c r="I2900" s="13" t="str">
        <f t="shared" si="181"/>
        <v/>
      </c>
      <c r="J2900" s="13" t="str">
        <f t="shared" si="182"/>
        <v/>
      </c>
      <c r="K2900" s="13" t="str">
        <f t="shared" si="183"/>
        <v/>
      </c>
    </row>
    <row r="2901" spans="8:11" x14ac:dyDescent="0.3">
      <c r="H2901" s="1" t="str">
        <f t="shared" si="180"/>
        <v/>
      </c>
      <c r="I2901" s="13" t="str">
        <f t="shared" si="181"/>
        <v/>
      </c>
      <c r="J2901" s="13" t="str">
        <f t="shared" si="182"/>
        <v/>
      </c>
      <c r="K2901" s="13" t="str">
        <f t="shared" si="183"/>
        <v/>
      </c>
    </row>
    <row r="2902" spans="8:11" x14ac:dyDescent="0.3">
      <c r="H2902" s="1" t="str">
        <f t="shared" si="180"/>
        <v/>
      </c>
      <c r="I2902" s="13" t="str">
        <f t="shared" si="181"/>
        <v/>
      </c>
      <c r="J2902" s="13" t="str">
        <f t="shared" si="182"/>
        <v/>
      </c>
      <c r="K2902" s="13" t="str">
        <f t="shared" si="183"/>
        <v/>
      </c>
    </row>
    <row r="2903" spans="8:11" x14ac:dyDescent="0.3">
      <c r="H2903" s="1" t="str">
        <f t="shared" si="180"/>
        <v/>
      </c>
      <c r="I2903" s="13" t="str">
        <f t="shared" si="181"/>
        <v/>
      </c>
      <c r="J2903" s="13" t="str">
        <f t="shared" si="182"/>
        <v/>
      </c>
      <c r="K2903" s="13" t="str">
        <f t="shared" si="183"/>
        <v/>
      </c>
    </row>
    <row r="2904" spans="8:11" x14ac:dyDescent="0.3">
      <c r="H2904" s="1" t="str">
        <f t="shared" si="180"/>
        <v/>
      </c>
      <c r="I2904" s="13" t="str">
        <f t="shared" si="181"/>
        <v/>
      </c>
      <c r="J2904" s="13" t="str">
        <f t="shared" si="182"/>
        <v/>
      </c>
      <c r="K2904" s="13" t="str">
        <f t="shared" si="183"/>
        <v/>
      </c>
    </row>
    <row r="2905" spans="8:11" x14ac:dyDescent="0.3">
      <c r="H2905" s="1" t="str">
        <f t="shared" si="180"/>
        <v/>
      </c>
      <c r="I2905" s="13" t="str">
        <f t="shared" si="181"/>
        <v/>
      </c>
      <c r="J2905" s="13" t="str">
        <f t="shared" si="182"/>
        <v/>
      </c>
      <c r="K2905" s="13" t="str">
        <f t="shared" si="183"/>
        <v/>
      </c>
    </row>
    <row r="2906" spans="8:11" x14ac:dyDescent="0.3">
      <c r="H2906" s="1" t="str">
        <f t="shared" si="180"/>
        <v/>
      </c>
      <c r="I2906" s="13" t="str">
        <f t="shared" si="181"/>
        <v/>
      </c>
      <c r="J2906" s="13" t="str">
        <f t="shared" si="182"/>
        <v/>
      </c>
      <c r="K2906" s="13" t="str">
        <f t="shared" si="183"/>
        <v/>
      </c>
    </row>
    <row r="2907" spans="8:11" x14ac:dyDescent="0.3">
      <c r="H2907" s="1" t="str">
        <f t="shared" si="180"/>
        <v/>
      </c>
      <c r="I2907" s="13" t="str">
        <f t="shared" si="181"/>
        <v/>
      </c>
      <c r="J2907" s="13" t="str">
        <f t="shared" si="182"/>
        <v/>
      </c>
      <c r="K2907" s="13" t="str">
        <f t="shared" si="183"/>
        <v/>
      </c>
    </row>
    <row r="2908" spans="8:11" x14ac:dyDescent="0.3">
      <c r="H2908" s="1" t="str">
        <f t="shared" si="180"/>
        <v/>
      </c>
      <c r="I2908" s="13" t="str">
        <f t="shared" si="181"/>
        <v/>
      </c>
      <c r="J2908" s="13" t="str">
        <f t="shared" si="182"/>
        <v/>
      </c>
      <c r="K2908" s="13" t="str">
        <f t="shared" si="183"/>
        <v/>
      </c>
    </row>
    <row r="2909" spans="8:11" x14ac:dyDescent="0.3">
      <c r="H2909" s="1" t="str">
        <f t="shared" si="180"/>
        <v/>
      </c>
      <c r="I2909" s="13" t="str">
        <f t="shared" si="181"/>
        <v/>
      </c>
      <c r="J2909" s="13" t="str">
        <f t="shared" si="182"/>
        <v/>
      </c>
      <c r="K2909" s="13" t="str">
        <f t="shared" si="183"/>
        <v/>
      </c>
    </row>
    <row r="2910" spans="8:11" x14ac:dyDescent="0.3">
      <c r="H2910" s="1" t="str">
        <f t="shared" si="180"/>
        <v/>
      </c>
      <c r="I2910" s="13" t="str">
        <f t="shared" si="181"/>
        <v/>
      </c>
      <c r="J2910" s="13" t="str">
        <f t="shared" si="182"/>
        <v/>
      </c>
      <c r="K2910" s="13" t="str">
        <f t="shared" si="183"/>
        <v/>
      </c>
    </row>
    <row r="2911" spans="8:11" x14ac:dyDescent="0.3">
      <c r="H2911" s="1" t="str">
        <f t="shared" si="180"/>
        <v/>
      </c>
      <c r="I2911" s="13" t="str">
        <f t="shared" si="181"/>
        <v/>
      </c>
      <c r="J2911" s="13" t="str">
        <f t="shared" si="182"/>
        <v/>
      </c>
      <c r="K2911" s="13" t="str">
        <f t="shared" si="183"/>
        <v/>
      </c>
    </row>
    <row r="2912" spans="8:11" x14ac:dyDescent="0.3">
      <c r="H2912" s="1" t="str">
        <f t="shared" si="180"/>
        <v/>
      </c>
      <c r="I2912" s="13" t="str">
        <f t="shared" si="181"/>
        <v/>
      </c>
      <c r="J2912" s="13" t="str">
        <f t="shared" si="182"/>
        <v/>
      </c>
      <c r="K2912" s="13" t="str">
        <f t="shared" si="183"/>
        <v/>
      </c>
    </row>
    <row r="2913" spans="8:11" x14ac:dyDescent="0.3">
      <c r="H2913" s="1" t="str">
        <f t="shared" si="180"/>
        <v/>
      </c>
      <c r="I2913" s="13" t="str">
        <f t="shared" si="181"/>
        <v/>
      </c>
      <c r="J2913" s="13" t="str">
        <f t="shared" si="182"/>
        <v/>
      </c>
      <c r="K2913" s="13" t="str">
        <f t="shared" si="183"/>
        <v/>
      </c>
    </row>
    <row r="2914" spans="8:11" x14ac:dyDescent="0.3">
      <c r="H2914" s="1" t="str">
        <f t="shared" si="180"/>
        <v/>
      </c>
      <c r="I2914" s="13" t="str">
        <f t="shared" si="181"/>
        <v/>
      </c>
      <c r="J2914" s="13" t="str">
        <f t="shared" si="182"/>
        <v/>
      </c>
      <c r="K2914" s="13" t="str">
        <f t="shared" si="183"/>
        <v/>
      </c>
    </row>
    <row r="2915" spans="8:11" x14ac:dyDescent="0.3">
      <c r="H2915" s="1" t="str">
        <f t="shared" si="180"/>
        <v/>
      </c>
      <c r="I2915" s="13" t="str">
        <f t="shared" si="181"/>
        <v/>
      </c>
      <c r="J2915" s="13" t="str">
        <f t="shared" si="182"/>
        <v/>
      </c>
      <c r="K2915" s="13" t="str">
        <f t="shared" si="183"/>
        <v/>
      </c>
    </row>
    <row r="2916" spans="8:11" x14ac:dyDescent="0.3">
      <c r="H2916" s="1" t="str">
        <f t="shared" ref="H2916:H2979" si="184">IF(AND(LEN(I2916)&gt;0,LEN(J2916)&gt;0),J2916-I2916,"")</f>
        <v/>
      </c>
      <c r="I2916" s="13" t="str">
        <f t="shared" ref="I2916:I2979" si="185">IF(B2916="","",IF(ISNUMBER(B2916),B2916,DATE(VALUE(RIGHT(TRIM(B2916),4)),VALUE(MID(TRIM(B2916),4,2)),VALUE(LEFT(TRIM(B2916),2)))))</f>
        <v/>
      </c>
      <c r="J2916" s="13" t="str">
        <f t="shared" ref="J2916:J2979" si="186">IF(E2916="","",IF(ISNUMBER(E2916),E2916,DATE(VALUE(RIGHT(TRIM(E2916),4)),VALUE(MID(TRIM(E2916),4,2)),VALUE(LEFT(TRIM(E2916),2)))))</f>
        <v/>
      </c>
      <c r="K2916" s="13" t="str">
        <f t="shared" ref="K2916:K2979" si="187">IF(F2916="","",IF(ISNUMBER(F2916),F2916,DATE(VALUE(RIGHT(TRIM(F2916),4)),VALUE(MID(TRIM(F2916),4,2)),VALUE(LEFT(TRIM(F2916),2)))))</f>
        <v/>
      </c>
    </row>
    <row r="2917" spans="8:11" x14ac:dyDescent="0.3">
      <c r="H2917" s="1" t="str">
        <f t="shared" si="184"/>
        <v/>
      </c>
      <c r="I2917" s="13" t="str">
        <f t="shared" si="185"/>
        <v/>
      </c>
      <c r="J2917" s="13" t="str">
        <f t="shared" si="186"/>
        <v/>
      </c>
      <c r="K2917" s="13" t="str">
        <f t="shared" si="187"/>
        <v/>
      </c>
    </row>
    <row r="2918" spans="8:11" x14ac:dyDescent="0.3">
      <c r="H2918" s="1" t="str">
        <f t="shared" si="184"/>
        <v/>
      </c>
      <c r="I2918" s="13" t="str">
        <f t="shared" si="185"/>
        <v/>
      </c>
      <c r="J2918" s="13" t="str">
        <f t="shared" si="186"/>
        <v/>
      </c>
      <c r="K2918" s="13" t="str">
        <f t="shared" si="187"/>
        <v/>
      </c>
    </row>
    <row r="2919" spans="8:11" x14ac:dyDescent="0.3">
      <c r="H2919" s="1" t="str">
        <f t="shared" si="184"/>
        <v/>
      </c>
      <c r="I2919" s="13" t="str">
        <f t="shared" si="185"/>
        <v/>
      </c>
      <c r="J2919" s="13" t="str">
        <f t="shared" si="186"/>
        <v/>
      </c>
      <c r="K2919" s="13" t="str">
        <f t="shared" si="187"/>
        <v/>
      </c>
    </row>
    <row r="2920" spans="8:11" x14ac:dyDescent="0.3">
      <c r="H2920" s="1" t="str">
        <f t="shared" si="184"/>
        <v/>
      </c>
      <c r="I2920" s="13" t="str">
        <f t="shared" si="185"/>
        <v/>
      </c>
      <c r="J2920" s="13" t="str">
        <f t="shared" si="186"/>
        <v/>
      </c>
      <c r="K2920" s="13" t="str">
        <f t="shared" si="187"/>
        <v/>
      </c>
    </row>
    <row r="2921" spans="8:11" x14ac:dyDescent="0.3">
      <c r="H2921" s="1" t="str">
        <f t="shared" si="184"/>
        <v/>
      </c>
      <c r="I2921" s="13" t="str">
        <f t="shared" si="185"/>
        <v/>
      </c>
      <c r="J2921" s="13" t="str">
        <f t="shared" si="186"/>
        <v/>
      </c>
      <c r="K2921" s="13" t="str">
        <f t="shared" si="187"/>
        <v/>
      </c>
    </row>
    <row r="2922" spans="8:11" x14ac:dyDescent="0.3">
      <c r="H2922" s="1" t="str">
        <f t="shared" si="184"/>
        <v/>
      </c>
      <c r="I2922" s="13" t="str">
        <f t="shared" si="185"/>
        <v/>
      </c>
      <c r="J2922" s="13" t="str">
        <f t="shared" si="186"/>
        <v/>
      </c>
      <c r="K2922" s="13" t="str">
        <f t="shared" si="187"/>
        <v/>
      </c>
    </row>
    <row r="2923" spans="8:11" x14ac:dyDescent="0.3">
      <c r="H2923" s="1" t="str">
        <f t="shared" si="184"/>
        <v/>
      </c>
      <c r="I2923" s="13" t="str">
        <f t="shared" si="185"/>
        <v/>
      </c>
      <c r="J2923" s="13" t="str">
        <f t="shared" si="186"/>
        <v/>
      </c>
      <c r="K2923" s="13" t="str">
        <f t="shared" si="187"/>
        <v/>
      </c>
    </row>
    <row r="2924" spans="8:11" x14ac:dyDescent="0.3">
      <c r="H2924" s="1" t="str">
        <f t="shared" si="184"/>
        <v/>
      </c>
      <c r="I2924" s="13" t="str">
        <f t="shared" si="185"/>
        <v/>
      </c>
      <c r="J2924" s="13" t="str">
        <f t="shared" si="186"/>
        <v/>
      </c>
      <c r="K2924" s="13" t="str">
        <f t="shared" si="187"/>
        <v/>
      </c>
    </row>
    <row r="2925" spans="8:11" x14ac:dyDescent="0.3">
      <c r="H2925" s="1" t="str">
        <f t="shared" si="184"/>
        <v/>
      </c>
      <c r="I2925" s="13" t="str">
        <f t="shared" si="185"/>
        <v/>
      </c>
      <c r="J2925" s="13" t="str">
        <f t="shared" si="186"/>
        <v/>
      </c>
      <c r="K2925" s="13" t="str">
        <f t="shared" si="187"/>
        <v/>
      </c>
    </row>
    <row r="2926" spans="8:11" x14ac:dyDescent="0.3">
      <c r="H2926" s="1" t="str">
        <f t="shared" si="184"/>
        <v/>
      </c>
      <c r="I2926" s="13" t="str">
        <f t="shared" si="185"/>
        <v/>
      </c>
      <c r="J2926" s="13" t="str">
        <f t="shared" si="186"/>
        <v/>
      </c>
      <c r="K2926" s="13" t="str">
        <f t="shared" si="187"/>
        <v/>
      </c>
    </row>
    <row r="2927" spans="8:11" x14ac:dyDescent="0.3">
      <c r="H2927" s="1" t="str">
        <f t="shared" si="184"/>
        <v/>
      </c>
      <c r="I2927" s="13" t="str">
        <f t="shared" si="185"/>
        <v/>
      </c>
      <c r="J2927" s="13" t="str">
        <f t="shared" si="186"/>
        <v/>
      </c>
      <c r="K2927" s="13" t="str">
        <f t="shared" si="187"/>
        <v/>
      </c>
    </row>
    <row r="2928" spans="8:11" x14ac:dyDescent="0.3">
      <c r="H2928" s="1" t="str">
        <f t="shared" si="184"/>
        <v/>
      </c>
      <c r="I2928" s="13" t="str">
        <f t="shared" si="185"/>
        <v/>
      </c>
      <c r="J2928" s="13" t="str">
        <f t="shared" si="186"/>
        <v/>
      </c>
      <c r="K2928" s="13" t="str">
        <f t="shared" si="187"/>
        <v/>
      </c>
    </row>
    <row r="2929" spans="8:11" x14ac:dyDescent="0.3">
      <c r="H2929" s="1" t="str">
        <f t="shared" si="184"/>
        <v/>
      </c>
      <c r="I2929" s="13" t="str">
        <f t="shared" si="185"/>
        <v/>
      </c>
      <c r="J2929" s="13" t="str">
        <f t="shared" si="186"/>
        <v/>
      </c>
      <c r="K2929" s="13" t="str">
        <f t="shared" si="187"/>
        <v/>
      </c>
    </row>
    <row r="2930" spans="8:11" x14ac:dyDescent="0.3">
      <c r="H2930" s="1" t="str">
        <f t="shared" si="184"/>
        <v/>
      </c>
      <c r="I2930" s="13" t="str">
        <f t="shared" si="185"/>
        <v/>
      </c>
      <c r="J2930" s="13" t="str">
        <f t="shared" si="186"/>
        <v/>
      </c>
      <c r="K2930" s="13" t="str">
        <f t="shared" si="187"/>
        <v/>
      </c>
    </row>
    <row r="2931" spans="8:11" x14ac:dyDescent="0.3">
      <c r="H2931" s="1" t="str">
        <f t="shared" si="184"/>
        <v/>
      </c>
      <c r="I2931" s="13" t="str">
        <f t="shared" si="185"/>
        <v/>
      </c>
      <c r="J2931" s="13" t="str">
        <f t="shared" si="186"/>
        <v/>
      </c>
      <c r="K2931" s="13" t="str">
        <f t="shared" si="187"/>
        <v/>
      </c>
    </row>
    <row r="2932" spans="8:11" x14ac:dyDescent="0.3">
      <c r="H2932" s="1" t="str">
        <f t="shared" si="184"/>
        <v/>
      </c>
      <c r="I2932" s="13" t="str">
        <f t="shared" si="185"/>
        <v/>
      </c>
      <c r="J2932" s="13" t="str">
        <f t="shared" si="186"/>
        <v/>
      </c>
      <c r="K2932" s="13" t="str">
        <f t="shared" si="187"/>
        <v/>
      </c>
    </row>
    <row r="2933" spans="8:11" x14ac:dyDescent="0.3">
      <c r="H2933" s="1" t="str">
        <f t="shared" si="184"/>
        <v/>
      </c>
      <c r="I2933" s="13" t="str">
        <f t="shared" si="185"/>
        <v/>
      </c>
      <c r="J2933" s="13" t="str">
        <f t="shared" si="186"/>
        <v/>
      </c>
      <c r="K2933" s="13" t="str">
        <f t="shared" si="187"/>
        <v/>
      </c>
    </row>
    <row r="2934" spans="8:11" x14ac:dyDescent="0.3">
      <c r="H2934" s="1" t="str">
        <f t="shared" si="184"/>
        <v/>
      </c>
      <c r="I2934" s="13" t="str">
        <f t="shared" si="185"/>
        <v/>
      </c>
      <c r="J2934" s="13" t="str">
        <f t="shared" si="186"/>
        <v/>
      </c>
      <c r="K2934" s="13" t="str">
        <f t="shared" si="187"/>
        <v/>
      </c>
    </row>
    <row r="2935" spans="8:11" x14ac:dyDescent="0.3">
      <c r="H2935" s="1" t="str">
        <f t="shared" si="184"/>
        <v/>
      </c>
      <c r="I2935" s="13" t="str">
        <f t="shared" si="185"/>
        <v/>
      </c>
      <c r="J2935" s="13" t="str">
        <f t="shared" si="186"/>
        <v/>
      </c>
      <c r="K2935" s="13" t="str">
        <f t="shared" si="187"/>
        <v/>
      </c>
    </row>
    <row r="2936" spans="8:11" x14ac:dyDescent="0.3">
      <c r="H2936" s="1" t="str">
        <f t="shared" si="184"/>
        <v/>
      </c>
      <c r="I2936" s="13" t="str">
        <f t="shared" si="185"/>
        <v/>
      </c>
      <c r="J2936" s="13" t="str">
        <f t="shared" si="186"/>
        <v/>
      </c>
      <c r="K2936" s="13" t="str">
        <f t="shared" si="187"/>
        <v/>
      </c>
    </row>
    <row r="2937" spans="8:11" x14ac:dyDescent="0.3">
      <c r="H2937" s="1" t="str">
        <f t="shared" si="184"/>
        <v/>
      </c>
      <c r="I2937" s="13" t="str">
        <f t="shared" si="185"/>
        <v/>
      </c>
      <c r="J2937" s="13" t="str">
        <f t="shared" si="186"/>
        <v/>
      </c>
      <c r="K2937" s="13" t="str">
        <f t="shared" si="187"/>
        <v/>
      </c>
    </row>
    <row r="2938" spans="8:11" x14ac:dyDescent="0.3">
      <c r="H2938" s="1" t="str">
        <f t="shared" si="184"/>
        <v/>
      </c>
      <c r="I2938" s="13" t="str">
        <f t="shared" si="185"/>
        <v/>
      </c>
      <c r="J2938" s="13" t="str">
        <f t="shared" si="186"/>
        <v/>
      </c>
      <c r="K2938" s="13" t="str">
        <f t="shared" si="187"/>
        <v/>
      </c>
    </row>
    <row r="2939" spans="8:11" x14ac:dyDescent="0.3">
      <c r="H2939" s="1" t="str">
        <f t="shared" si="184"/>
        <v/>
      </c>
      <c r="I2939" s="13" t="str">
        <f t="shared" si="185"/>
        <v/>
      </c>
      <c r="J2939" s="13" t="str">
        <f t="shared" si="186"/>
        <v/>
      </c>
      <c r="K2939" s="13" t="str">
        <f t="shared" si="187"/>
        <v/>
      </c>
    </row>
    <row r="2940" spans="8:11" x14ac:dyDescent="0.3">
      <c r="H2940" s="1" t="str">
        <f t="shared" si="184"/>
        <v/>
      </c>
      <c r="I2940" s="13" t="str">
        <f t="shared" si="185"/>
        <v/>
      </c>
      <c r="J2940" s="13" t="str">
        <f t="shared" si="186"/>
        <v/>
      </c>
      <c r="K2940" s="13" t="str">
        <f t="shared" si="187"/>
        <v/>
      </c>
    </row>
    <row r="2941" spans="8:11" x14ac:dyDescent="0.3">
      <c r="H2941" s="1" t="str">
        <f t="shared" si="184"/>
        <v/>
      </c>
      <c r="I2941" s="13" t="str">
        <f t="shared" si="185"/>
        <v/>
      </c>
      <c r="J2941" s="13" t="str">
        <f t="shared" si="186"/>
        <v/>
      </c>
      <c r="K2941" s="13" t="str">
        <f t="shared" si="187"/>
        <v/>
      </c>
    </row>
    <row r="2942" spans="8:11" x14ac:dyDescent="0.3">
      <c r="H2942" s="1" t="str">
        <f t="shared" si="184"/>
        <v/>
      </c>
      <c r="I2942" s="13" t="str">
        <f t="shared" si="185"/>
        <v/>
      </c>
      <c r="J2942" s="13" t="str">
        <f t="shared" si="186"/>
        <v/>
      </c>
      <c r="K2942" s="13" t="str">
        <f t="shared" si="187"/>
        <v/>
      </c>
    </row>
    <row r="2943" spans="8:11" x14ac:dyDescent="0.3">
      <c r="H2943" s="1" t="str">
        <f t="shared" si="184"/>
        <v/>
      </c>
      <c r="I2943" s="13" t="str">
        <f t="shared" si="185"/>
        <v/>
      </c>
      <c r="J2943" s="13" t="str">
        <f t="shared" si="186"/>
        <v/>
      </c>
      <c r="K2943" s="13" t="str">
        <f t="shared" si="187"/>
        <v/>
      </c>
    </row>
    <row r="2944" spans="8:11" x14ac:dyDescent="0.3">
      <c r="H2944" s="1" t="str">
        <f t="shared" si="184"/>
        <v/>
      </c>
      <c r="I2944" s="13" t="str">
        <f t="shared" si="185"/>
        <v/>
      </c>
      <c r="J2944" s="13" t="str">
        <f t="shared" si="186"/>
        <v/>
      </c>
      <c r="K2944" s="13" t="str">
        <f t="shared" si="187"/>
        <v/>
      </c>
    </row>
    <row r="2945" spans="8:11" x14ac:dyDescent="0.3">
      <c r="H2945" s="1" t="str">
        <f t="shared" si="184"/>
        <v/>
      </c>
      <c r="I2945" s="13" t="str">
        <f t="shared" si="185"/>
        <v/>
      </c>
      <c r="J2945" s="13" t="str">
        <f t="shared" si="186"/>
        <v/>
      </c>
      <c r="K2945" s="13" t="str">
        <f t="shared" si="187"/>
        <v/>
      </c>
    </row>
    <row r="2946" spans="8:11" x14ac:dyDescent="0.3">
      <c r="H2946" s="1" t="str">
        <f t="shared" si="184"/>
        <v/>
      </c>
      <c r="I2946" s="13" t="str">
        <f t="shared" si="185"/>
        <v/>
      </c>
      <c r="J2946" s="13" t="str">
        <f t="shared" si="186"/>
        <v/>
      </c>
      <c r="K2946" s="13" t="str">
        <f t="shared" si="187"/>
        <v/>
      </c>
    </row>
    <row r="2947" spans="8:11" x14ac:dyDescent="0.3">
      <c r="H2947" s="1" t="str">
        <f t="shared" si="184"/>
        <v/>
      </c>
      <c r="I2947" s="13" t="str">
        <f t="shared" si="185"/>
        <v/>
      </c>
      <c r="J2947" s="13" t="str">
        <f t="shared" si="186"/>
        <v/>
      </c>
      <c r="K2947" s="13" t="str">
        <f t="shared" si="187"/>
        <v/>
      </c>
    </row>
    <row r="2948" spans="8:11" x14ac:dyDescent="0.3">
      <c r="H2948" s="1" t="str">
        <f t="shared" si="184"/>
        <v/>
      </c>
      <c r="I2948" s="13" t="str">
        <f t="shared" si="185"/>
        <v/>
      </c>
      <c r="J2948" s="13" t="str">
        <f t="shared" si="186"/>
        <v/>
      </c>
      <c r="K2948" s="13" t="str">
        <f t="shared" si="187"/>
        <v/>
      </c>
    </row>
    <row r="2949" spans="8:11" x14ac:dyDescent="0.3">
      <c r="H2949" s="1" t="str">
        <f t="shared" si="184"/>
        <v/>
      </c>
      <c r="I2949" s="13" t="str">
        <f t="shared" si="185"/>
        <v/>
      </c>
      <c r="J2949" s="13" t="str">
        <f t="shared" si="186"/>
        <v/>
      </c>
      <c r="K2949" s="13" t="str">
        <f t="shared" si="187"/>
        <v/>
      </c>
    </row>
    <row r="2950" spans="8:11" x14ac:dyDescent="0.3">
      <c r="H2950" s="1" t="str">
        <f t="shared" si="184"/>
        <v/>
      </c>
      <c r="I2950" s="13" t="str">
        <f t="shared" si="185"/>
        <v/>
      </c>
      <c r="J2950" s="13" t="str">
        <f t="shared" si="186"/>
        <v/>
      </c>
      <c r="K2950" s="13" t="str">
        <f t="shared" si="187"/>
        <v/>
      </c>
    </row>
    <row r="2951" spans="8:11" x14ac:dyDescent="0.3">
      <c r="H2951" s="1" t="str">
        <f t="shared" si="184"/>
        <v/>
      </c>
      <c r="I2951" s="13" t="str">
        <f t="shared" si="185"/>
        <v/>
      </c>
      <c r="J2951" s="13" t="str">
        <f t="shared" si="186"/>
        <v/>
      </c>
      <c r="K2951" s="13" t="str">
        <f t="shared" si="187"/>
        <v/>
      </c>
    </row>
    <row r="2952" spans="8:11" x14ac:dyDescent="0.3">
      <c r="H2952" s="1" t="str">
        <f t="shared" si="184"/>
        <v/>
      </c>
      <c r="I2952" s="13" t="str">
        <f t="shared" si="185"/>
        <v/>
      </c>
      <c r="J2952" s="13" t="str">
        <f t="shared" si="186"/>
        <v/>
      </c>
      <c r="K2952" s="13" t="str">
        <f t="shared" si="187"/>
        <v/>
      </c>
    </row>
    <row r="2953" spans="8:11" x14ac:dyDescent="0.3">
      <c r="H2953" s="1" t="str">
        <f t="shared" si="184"/>
        <v/>
      </c>
      <c r="I2953" s="13" t="str">
        <f t="shared" si="185"/>
        <v/>
      </c>
      <c r="J2953" s="13" t="str">
        <f t="shared" si="186"/>
        <v/>
      </c>
      <c r="K2953" s="13" t="str">
        <f t="shared" si="187"/>
        <v/>
      </c>
    </row>
    <row r="2954" spans="8:11" x14ac:dyDescent="0.3">
      <c r="H2954" s="1" t="str">
        <f t="shared" si="184"/>
        <v/>
      </c>
      <c r="I2954" s="13" t="str">
        <f t="shared" si="185"/>
        <v/>
      </c>
      <c r="J2954" s="13" t="str">
        <f t="shared" si="186"/>
        <v/>
      </c>
      <c r="K2954" s="13" t="str">
        <f t="shared" si="187"/>
        <v/>
      </c>
    </row>
    <row r="2955" spans="8:11" x14ac:dyDescent="0.3">
      <c r="H2955" s="1" t="str">
        <f t="shared" si="184"/>
        <v/>
      </c>
      <c r="I2955" s="13" t="str">
        <f t="shared" si="185"/>
        <v/>
      </c>
      <c r="J2955" s="13" t="str">
        <f t="shared" si="186"/>
        <v/>
      </c>
      <c r="K2955" s="13" t="str">
        <f t="shared" si="187"/>
        <v/>
      </c>
    </row>
    <row r="2956" spans="8:11" x14ac:dyDescent="0.3">
      <c r="H2956" s="1" t="str">
        <f t="shared" si="184"/>
        <v/>
      </c>
      <c r="I2956" s="13" t="str">
        <f t="shared" si="185"/>
        <v/>
      </c>
      <c r="J2956" s="13" t="str">
        <f t="shared" si="186"/>
        <v/>
      </c>
      <c r="K2956" s="13" t="str">
        <f t="shared" si="187"/>
        <v/>
      </c>
    </row>
    <row r="2957" spans="8:11" x14ac:dyDescent="0.3">
      <c r="H2957" s="1" t="str">
        <f t="shared" si="184"/>
        <v/>
      </c>
      <c r="I2957" s="13" t="str">
        <f t="shared" si="185"/>
        <v/>
      </c>
      <c r="J2957" s="13" t="str">
        <f t="shared" si="186"/>
        <v/>
      </c>
      <c r="K2957" s="13" t="str">
        <f t="shared" si="187"/>
        <v/>
      </c>
    </row>
    <row r="2958" spans="8:11" x14ac:dyDescent="0.3">
      <c r="H2958" s="1" t="str">
        <f t="shared" si="184"/>
        <v/>
      </c>
      <c r="I2958" s="13" t="str">
        <f t="shared" si="185"/>
        <v/>
      </c>
      <c r="J2958" s="13" t="str">
        <f t="shared" si="186"/>
        <v/>
      </c>
      <c r="K2958" s="13" t="str">
        <f t="shared" si="187"/>
        <v/>
      </c>
    </row>
    <row r="2959" spans="8:11" x14ac:dyDescent="0.3">
      <c r="H2959" s="1" t="str">
        <f t="shared" si="184"/>
        <v/>
      </c>
      <c r="I2959" s="13" t="str">
        <f t="shared" si="185"/>
        <v/>
      </c>
      <c r="J2959" s="13" t="str">
        <f t="shared" si="186"/>
        <v/>
      </c>
      <c r="K2959" s="13" t="str">
        <f t="shared" si="187"/>
        <v/>
      </c>
    </row>
    <row r="2960" spans="8:11" x14ac:dyDescent="0.3">
      <c r="H2960" s="1" t="str">
        <f t="shared" si="184"/>
        <v/>
      </c>
      <c r="I2960" s="13" t="str">
        <f t="shared" si="185"/>
        <v/>
      </c>
      <c r="J2960" s="13" t="str">
        <f t="shared" si="186"/>
        <v/>
      </c>
      <c r="K2960" s="13" t="str">
        <f t="shared" si="187"/>
        <v/>
      </c>
    </row>
    <row r="2961" spans="8:11" x14ac:dyDescent="0.3">
      <c r="H2961" s="1" t="str">
        <f t="shared" si="184"/>
        <v/>
      </c>
      <c r="I2961" s="13" t="str">
        <f t="shared" si="185"/>
        <v/>
      </c>
      <c r="J2961" s="13" t="str">
        <f t="shared" si="186"/>
        <v/>
      </c>
      <c r="K2961" s="13" t="str">
        <f t="shared" si="187"/>
        <v/>
      </c>
    </row>
    <row r="2962" spans="8:11" x14ac:dyDescent="0.3">
      <c r="H2962" s="1" t="str">
        <f t="shared" si="184"/>
        <v/>
      </c>
      <c r="I2962" s="13" t="str">
        <f t="shared" si="185"/>
        <v/>
      </c>
      <c r="J2962" s="13" t="str">
        <f t="shared" si="186"/>
        <v/>
      </c>
      <c r="K2962" s="13" t="str">
        <f t="shared" si="187"/>
        <v/>
      </c>
    </row>
    <row r="2963" spans="8:11" x14ac:dyDescent="0.3">
      <c r="H2963" s="1" t="str">
        <f t="shared" si="184"/>
        <v/>
      </c>
      <c r="I2963" s="13" t="str">
        <f t="shared" si="185"/>
        <v/>
      </c>
      <c r="J2963" s="13" t="str">
        <f t="shared" si="186"/>
        <v/>
      </c>
      <c r="K2963" s="13" t="str">
        <f t="shared" si="187"/>
        <v/>
      </c>
    </row>
    <row r="2964" spans="8:11" x14ac:dyDescent="0.3">
      <c r="H2964" s="1" t="str">
        <f t="shared" si="184"/>
        <v/>
      </c>
      <c r="I2964" s="13" t="str">
        <f t="shared" si="185"/>
        <v/>
      </c>
      <c r="J2964" s="13" t="str">
        <f t="shared" si="186"/>
        <v/>
      </c>
      <c r="K2964" s="13" t="str">
        <f t="shared" si="187"/>
        <v/>
      </c>
    </row>
    <row r="2965" spans="8:11" x14ac:dyDescent="0.3">
      <c r="H2965" s="1" t="str">
        <f t="shared" si="184"/>
        <v/>
      </c>
      <c r="I2965" s="13" t="str">
        <f t="shared" si="185"/>
        <v/>
      </c>
      <c r="J2965" s="13" t="str">
        <f t="shared" si="186"/>
        <v/>
      </c>
      <c r="K2965" s="13" t="str">
        <f t="shared" si="187"/>
        <v/>
      </c>
    </row>
    <row r="2966" spans="8:11" x14ac:dyDescent="0.3">
      <c r="H2966" s="1" t="str">
        <f t="shared" si="184"/>
        <v/>
      </c>
      <c r="I2966" s="13" t="str">
        <f t="shared" si="185"/>
        <v/>
      </c>
      <c r="J2966" s="13" t="str">
        <f t="shared" si="186"/>
        <v/>
      </c>
      <c r="K2966" s="13" t="str">
        <f t="shared" si="187"/>
        <v/>
      </c>
    </row>
    <row r="2967" spans="8:11" x14ac:dyDescent="0.3">
      <c r="H2967" s="1" t="str">
        <f t="shared" si="184"/>
        <v/>
      </c>
      <c r="I2967" s="13" t="str">
        <f t="shared" si="185"/>
        <v/>
      </c>
      <c r="J2967" s="13" t="str">
        <f t="shared" si="186"/>
        <v/>
      </c>
      <c r="K2967" s="13" t="str">
        <f t="shared" si="187"/>
        <v/>
      </c>
    </row>
    <row r="2968" spans="8:11" x14ac:dyDescent="0.3">
      <c r="H2968" s="1" t="str">
        <f t="shared" si="184"/>
        <v/>
      </c>
      <c r="I2968" s="13" t="str">
        <f t="shared" si="185"/>
        <v/>
      </c>
      <c r="J2968" s="13" t="str">
        <f t="shared" si="186"/>
        <v/>
      </c>
      <c r="K2968" s="13" t="str">
        <f t="shared" si="187"/>
        <v/>
      </c>
    </row>
    <row r="2969" spans="8:11" x14ac:dyDescent="0.3">
      <c r="H2969" s="1" t="str">
        <f t="shared" si="184"/>
        <v/>
      </c>
      <c r="I2969" s="13" t="str">
        <f t="shared" si="185"/>
        <v/>
      </c>
      <c r="J2969" s="13" t="str">
        <f t="shared" si="186"/>
        <v/>
      </c>
      <c r="K2969" s="13" t="str">
        <f t="shared" si="187"/>
        <v/>
      </c>
    </row>
    <row r="2970" spans="8:11" x14ac:dyDescent="0.3">
      <c r="H2970" s="1" t="str">
        <f t="shared" si="184"/>
        <v/>
      </c>
      <c r="I2970" s="13" t="str">
        <f t="shared" si="185"/>
        <v/>
      </c>
      <c r="J2970" s="13" t="str">
        <f t="shared" si="186"/>
        <v/>
      </c>
      <c r="K2970" s="13" t="str">
        <f t="shared" si="187"/>
        <v/>
      </c>
    </row>
    <row r="2971" spans="8:11" x14ac:dyDescent="0.3">
      <c r="H2971" s="1" t="str">
        <f t="shared" si="184"/>
        <v/>
      </c>
      <c r="I2971" s="13" t="str">
        <f t="shared" si="185"/>
        <v/>
      </c>
      <c r="J2971" s="13" t="str">
        <f t="shared" si="186"/>
        <v/>
      </c>
      <c r="K2971" s="13" t="str">
        <f t="shared" si="187"/>
        <v/>
      </c>
    </row>
    <row r="2972" spans="8:11" x14ac:dyDescent="0.3">
      <c r="H2972" s="1" t="str">
        <f t="shared" si="184"/>
        <v/>
      </c>
      <c r="I2972" s="13" t="str">
        <f t="shared" si="185"/>
        <v/>
      </c>
      <c r="J2972" s="13" t="str">
        <f t="shared" si="186"/>
        <v/>
      </c>
      <c r="K2972" s="13" t="str">
        <f t="shared" si="187"/>
        <v/>
      </c>
    </row>
    <row r="2973" spans="8:11" x14ac:dyDescent="0.3">
      <c r="H2973" s="1" t="str">
        <f t="shared" si="184"/>
        <v/>
      </c>
      <c r="I2973" s="13" t="str">
        <f t="shared" si="185"/>
        <v/>
      </c>
      <c r="J2973" s="13" t="str">
        <f t="shared" si="186"/>
        <v/>
      </c>
      <c r="K2973" s="13" t="str">
        <f t="shared" si="187"/>
        <v/>
      </c>
    </row>
    <row r="2974" spans="8:11" x14ac:dyDescent="0.3">
      <c r="H2974" s="1" t="str">
        <f t="shared" si="184"/>
        <v/>
      </c>
      <c r="I2974" s="13" t="str">
        <f t="shared" si="185"/>
        <v/>
      </c>
      <c r="J2974" s="13" t="str">
        <f t="shared" si="186"/>
        <v/>
      </c>
      <c r="K2974" s="13" t="str">
        <f t="shared" si="187"/>
        <v/>
      </c>
    </row>
    <row r="2975" spans="8:11" x14ac:dyDescent="0.3">
      <c r="H2975" s="1" t="str">
        <f t="shared" si="184"/>
        <v/>
      </c>
      <c r="I2975" s="13" t="str">
        <f t="shared" si="185"/>
        <v/>
      </c>
      <c r="J2975" s="13" t="str">
        <f t="shared" si="186"/>
        <v/>
      </c>
      <c r="K2975" s="13" t="str">
        <f t="shared" si="187"/>
        <v/>
      </c>
    </row>
    <row r="2976" spans="8:11" x14ac:dyDescent="0.3">
      <c r="H2976" s="1" t="str">
        <f t="shared" si="184"/>
        <v/>
      </c>
      <c r="I2976" s="13" t="str">
        <f t="shared" si="185"/>
        <v/>
      </c>
      <c r="J2976" s="13" t="str">
        <f t="shared" si="186"/>
        <v/>
      </c>
      <c r="K2976" s="13" t="str">
        <f t="shared" si="187"/>
        <v/>
      </c>
    </row>
    <row r="2977" spans="8:11" x14ac:dyDescent="0.3">
      <c r="H2977" s="1" t="str">
        <f t="shared" si="184"/>
        <v/>
      </c>
      <c r="I2977" s="13" t="str">
        <f t="shared" si="185"/>
        <v/>
      </c>
      <c r="J2977" s="13" t="str">
        <f t="shared" si="186"/>
        <v/>
      </c>
      <c r="K2977" s="13" t="str">
        <f t="shared" si="187"/>
        <v/>
      </c>
    </row>
    <row r="2978" spans="8:11" x14ac:dyDescent="0.3">
      <c r="H2978" s="1" t="str">
        <f t="shared" si="184"/>
        <v/>
      </c>
      <c r="I2978" s="13" t="str">
        <f t="shared" si="185"/>
        <v/>
      </c>
      <c r="J2978" s="13" t="str">
        <f t="shared" si="186"/>
        <v/>
      </c>
      <c r="K2978" s="13" t="str">
        <f t="shared" si="187"/>
        <v/>
      </c>
    </row>
    <row r="2979" spans="8:11" x14ac:dyDescent="0.3">
      <c r="H2979" s="1" t="str">
        <f t="shared" si="184"/>
        <v/>
      </c>
      <c r="I2979" s="13" t="str">
        <f t="shared" si="185"/>
        <v/>
      </c>
      <c r="J2979" s="13" t="str">
        <f t="shared" si="186"/>
        <v/>
      </c>
      <c r="K2979" s="13" t="str">
        <f t="shared" si="187"/>
        <v/>
      </c>
    </row>
    <row r="2980" spans="8:11" x14ac:dyDescent="0.3">
      <c r="H2980" s="1" t="str">
        <f t="shared" ref="H2980:H3002" si="188">IF(AND(LEN(I2980)&gt;0,LEN(J2980)&gt;0),J2980-I2980,"")</f>
        <v/>
      </c>
      <c r="I2980" s="13" t="str">
        <f t="shared" ref="I2980:I3002" si="189">IF(B2980="","",IF(ISNUMBER(B2980),B2980,DATE(VALUE(RIGHT(TRIM(B2980),4)),VALUE(MID(TRIM(B2980),4,2)),VALUE(LEFT(TRIM(B2980),2)))))</f>
        <v/>
      </c>
      <c r="J2980" s="13" t="str">
        <f t="shared" ref="J2980:J3002" si="190">IF(E2980="","",IF(ISNUMBER(E2980),E2980,DATE(VALUE(RIGHT(TRIM(E2980),4)),VALUE(MID(TRIM(E2980),4,2)),VALUE(LEFT(TRIM(E2980),2)))))</f>
        <v/>
      </c>
      <c r="K2980" s="13" t="str">
        <f t="shared" ref="K2980:K3002" si="191">IF(F2980="","",IF(ISNUMBER(F2980),F2980,DATE(VALUE(RIGHT(TRIM(F2980),4)),VALUE(MID(TRIM(F2980),4,2)),VALUE(LEFT(TRIM(F2980),2)))))</f>
        <v/>
      </c>
    </row>
    <row r="2981" spans="8:11" x14ac:dyDescent="0.3">
      <c r="H2981" s="1" t="str">
        <f t="shared" si="188"/>
        <v/>
      </c>
      <c r="I2981" s="13" t="str">
        <f t="shared" si="189"/>
        <v/>
      </c>
      <c r="J2981" s="13" t="str">
        <f t="shared" si="190"/>
        <v/>
      </c>
      <c r="K2981" s="13" t="str">
        <f t="shared" si="191"/>
        <v/>
      </c>
    </row>
    <row r="2982" spans="8:11" x14ac:dyDescent="0.3">
      <c r="H2982" s="1" t="str">
        <f t="shared" si="188"/>
        <v/>
      </c>
      <c r="I2982" s="13" t="str">
        <f t="shared" si="189"/>
        <v/>
      </c>
      <c r="J2982" s="13" t="str">
        <f t="shared" si="190"/>
        <v/>
      </c>
      <c r="K2982" s="13" t="str">
        <f t="shared" si="191"/>
        <v/>
      </c>
    </row>
    <row r="2983" spans="8:11" x14ac:dyDescent="0.3">
      <c r="H2983" s="1" t="str">
        <f t="shared" si="188"/>
        <v/>
      </c>
      <c r="I2983" s="13" t="str">
        <f t="shared" si="189"/>
        <v/>
      </c>
      <c r="J2983" s="13" t="str">
        <f t="shared" si="190"/>
        <v/>
      </c>
      <c r="K2983" s="13" t="str">
        <f t="shared" si="191"/>
        <v/>
      </c>
    </row>
    <row r="2984" spans="8:11" x14ac:dyDescent="0.3">
      <c r="H2984" s="1" t="str">
        <f t="shared" si="188"/>
        <v/>
      </c>
      <c r="I2984" s="13" t="str">
        <f t="shared" si="189"/>
        <v/>
      </c>
      <c r="J2984" s="13" t="str">
        <f t="shared" si="190"/>
        <v/>
      </c>
      <c r="K2984" s="13" t="str">
        <f t="shared" si="191"/>
        <v/>
      </c>
    </row>
    <row r="2985" spans="8:11" x14ac:dyDescent="0.3">
      <c r="H2985" s="1" t="str">
        <f t="shared" si="188"/>
        <v/>
      </c>
      <c r="I2985" s="13" t="str">
        <f t="shared" si="189"/>
        <v/>
      </c>
      <c r="J2985" s="13" t="str">
        <f t="shared" si="190"/>
        <v/>
      </c>
      <c r="K2985" s="13" t="str">
        <f t="shared" si="191"/>
        <v/>
      </c>
    </row>
    <row r="2986" spans="8:11" x14ac:dyDescent="0.3">
      <c r="H2986" s="1" t="str">
        <f t="shared" si="188"/>
        <v/>
      </c>
      <c r="I2986" s="13" t="str">
        <f t="shared" si="189"/>
        <v/>
      </c>
      <c r="J2986" s="13" t="str">
        <f t="shared" si="190"/>
        <v/>
      </c>
      <c r="K2986" s="13" t="str">
        <f t="shared" si="191"/>
        <v/>
      </c>
    </row>
    <row r="2987" spans="8:11" x14ac:dyDescent="0.3">
      <c r="H2987" s="1" t="str">
        <f t="shared" si="188"/>
        <v/>
      </c>
      <c r="I2987" s="13" t="str">
        <f t="shared" si="189"/>
        <v/>
      </c>
      <c r="J2987" s="13" t="str">
        <f t="shared" si="190"/>
        <v/>
      </c>
      <c r="K2987" s="13" t="str">
        <f t="shared" si="191"/>
        <v/>
      </c>
    </row>
    <row r="2988" spans="8:11" x14ac:dyDescent="0.3">
      <c r="H2988" s="1" t="str">
        <f t="shared" si="188"/>
        <v/>
      </c>
      <c r="I2988" s="13" t="str">
        <f t="shared" si="189"/>
        <v/>
      </c>
      <c r="J2988" s="13" t="str">
        <f t="shared" si="190"/>
        <v/>
      </c>
      <c r="K2988" s="13" t="str">
        <f t="shared" si="191"/>
        <v/>
      </c>
    </row>
    <row r="2989" spans="8:11" x14ac:dyDescent="0.3">
      <c r="H2989" s="1" t="str">
        <f t="shared" si="188"/>
        <v/>
      </c>
      <c r="I2989" s="13" t="str">
        <f t="shared" si="189"/>
        <v/>
      </c>
      <c r="J2989" s="13" t="str">
        <f t="shared" si="190"/>
        <v/>
      </c>
      <c r="K2989" s="13" t="str">
        <f t="shared" si="191"/>
        <v/>
      </c>
    </row>
    <row r="2990" spans="8:11" x14ac:dyDescent="0.3">
      <c r="H2990" s="1" t="str">
        <f t="shared" si="188"/>
        <v/>
      </c>
      <c r="I2990" s="13" t="str">
        <f t="shared" si="189"/>
        <v/>
      </c>
      <c r="J2990" s="13" t="str">
        <f t="shared" si="190"/>
        <v/>
      </c>
      <c r="K2990" s="13" t="str">
        <f t="shared" si="191"/>
        <v/>
      </c>
    </row>
    <row r="2991" spans="8:11" x14ac:dyDescent="0.3">
      <c r="H2991" s="1" t="str">
        <f t="shared" si="188"/>
        <v/>
      </c>
      <c r="I2991" s="13" t="str">
        <f t="shared" si="189"/>
        <v/>
      </c>
      <c r="J2991" s="13" t="str">
        <f t="shared" si="190"/>
        <v/>
      </c>
      <c r="K2991" s="13" t="str">
        <f t="shared" si="191"/>
        <v/>
      </c>
    </row>
    <row r="2992" spans="8:11" x14ac:dyDescent="0.3">
      <c r="H2992" s="1" t="str">
        <f t="shared" si="188"/>
        <v/>
      </c>
      <c r="I2992" s="13" t="str">
        <f t="shared" si="189"/>
        <v/>
      </c>
      <c r="J2992" s="13" t="str">
        <f t="shared" si="190"/>
        <v/>
      </c>
      <c r="K2992" s="13" t="str">
        <f t="shared" si="191"/>
        <v/>
      </c>
    </row>
    <row r="2993" spans="8:11" x14ac:dyDescent="0.3">
      <c r="H2993" s="1" t="str">
        <f t="shared" si="188"/>
        <v/>
      </c>
      <c r="I2993" s="13" t="str">
        <f t="shared" si="189"/>
        <v/>
      </c>
      <c r="J2993" s="13" t="str">
        <f t="shared" si="190"/>
        <v/>
      </c>
      <c r="K2993" s="13" t="str">
        <f t="shared" si="191"/>
        <v/>
      </c>
    </row>
    <row r="2994" spans="8:11" x14ac:dyDescent="0.3">
      <c r="H2994" s="1" t="str">
        <f t="shared" si="188"/>
        <v/>
      </c>
      <c r="I2994" s="13" t="str">
        <f t="shared" si="189"/>
        <v/>
      </c>
      <c r="J2994" s="13" t="str">
        <f t="shared" si="190"/>
        <v/>
      </c>
      <c r="K2994" s="13" t="str">
        <f t="shared" si="191"/>
        <v/>
      </c>
    </row>
    <row r="2995" spans="8:11" x14ac:dyDescent="0.3">
      <c r="H2995" s="1" t="str">
        <f t="shared" si="188"/>
        <v/>
      </c>
      <c r="I2995" s="13" t="str">
        <f t="shared" si="189"/>
        <v/>
      </c>
      <c r="J2995" s="13" t="str">
        <f t="shared" si="190"/>
        <v/>
      </c>
      <c r="K2995" s="13" t="str">
        <f t="shared" si="191"/>
        <v/>
      </c>
    </row>
    <row r="2996" spans="8:11" x14ac:dyDescent="0.3">
      <c r="H2996" s="1" t="str">
        <f t="shared" si="188"/>
        <v/>
      </c>
      <c r="I2996" s="13" t="str">
        <f t="shared" si="189"/>
        <v/>
      </c>
      <c r="J2996" s="13" t="str">
        <f t="shared" si="190"/>
        <v/>
      </c>
      <c r="K2996" s="13" t="str">
        <f t="shared" si="191"/>
        <v/>
      </c>
    </row>
    <row r="2997" spans="8:11" x14ac:dyDescent="0.3">
      <c r="H2997" s="1" t="str">
        <f t="shared" si="188"/>
        <v/>
      </c>
      <c r="I2997" s="13" t="str">
        <f t="shared" si="189"/>
        <v/>
      </c>
      <c r="J2997" s="13" t="str">
        <f t="shared" si="190"/>
        <v/>
      </c>
      <c r="K2997" s="13" t="str">
        <f t="shared" si="191"/>
        <v/>
      </c>
    </row>
    <row r="2998" spans="8:11" x14ac:dyDescent="0.3">
      <c r="H2998" s="1" t="str">
        <f t="shared" si="188"/>
        <v/>
      </c>
      <c r="I2998" s="13" t="str">
        <f t="shared" si="189"/>
        <v/>
      </c>
      <c r="J2998" s="13" t="str">
        <f t="shared" si="190"/>
        <v/>
      </c>
      <c r="K2998" s="13" t="str">
        <f t="shared" si="191"/>
        <v/>
      </c>
    </row>
    <row r="2999" spans="8:11" x14ac:dyDescent="0.3">
      <c r="H2999" s="1" t="str">
        <f t="shared" si="188"/>
        <v/>
      </c>
      <c r="I2999" s="13" t="str">
        <f t="shared" si="189"/>
        <v/>
      </c>
      <c r="J2999" s="13" t="str">
        <f t="shared" si="190"/>
        <v/>
      </c>
      <c r="K2999" s="13" t="str">
        <f t="shared" si="191"/>
        <v/>
      </c>
    </row>
    <row r="3000" spans="8:11" x14ac:dyDescent="0.3">
      <c r="H3000" s="1" t="str">
        <f t="shared" si="188"/>
        <v/>
      </c>
      <c r="I3000" s="13" t="str">
        <f t="shared" si="189"/>
        <v/>
      </c>
      <c r="J3000" s="13" t="str">
        <f t="shared" si="190"/>
        <v/>
      </c>
      <c r="K3000" s="13" t="str">
        <f t="shared" si="191"/>
        <v/>
      </c>
    </row>
    <row r="3001" spans="8:11" x14ac:dyDescent="0.3">
      <c r="H3001" s="1" t="str">
        <f t="shared" si="188"/>
        <v/>
      </c>
      <c r="I3001" s="13" t="str">
        <f t="shared" si="189"/>
        <v/>
      </c>
      <c r="J3001" s="13" t="str">
        <f t="shared" si="190"/>
        <v/>
      </c>
      <c r="K3001" s="13" t="str">
        <f t="shared" si="191"/>
        <v/>
      </c>
    </row>
    <row r="3002" spans="8:11" x14ac:dyDescent="0.3">
      <c r="H3002" s="1" t="str">
        <f t="shared" si="188"/>
        <v/>
      </c>
      <c r="I3002" s="13" t="str">
        <f t="shared" si="189"/>
        <v/>
      </c>
      <c r="J3002" s="13" t="str">
        <f t="shared" si="190"/>
        <v/>
      </c>
      <c r="K3002" s="13" t="str">
        <f t="shared" si="191"/>
        <v/>
      </c>
    </row>
  </sheetData>
  <autoFilter ref="A1:K3002" xr:uid="{00000000-0009-0000-0000-000002000000}"/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ED5C213-8BBD-4438-BA65-3970AA761D40}">
          <x14:formula1>
            <xm:f>nomenclatoare!$A$2:$A$43</xm:f>
          </x14:formula1>
          <xm:sqref>A2:A1048576</xm:sqref>
        </x14:dataValidation>
        <x14:dataValidation type="list" allowBlank="1" showInputMessage="1" showErrorMessage="1" xr:uid="{949BAE99-77E5-4664-BF3D-B388C2A2D35D}">
          <x14:formula1>
            <xm:f>nomenclatoare!$B$2:$B$4</xm:f>
          </x14:formula1>
          <xm:sqref>D2:D1048576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C44"/>
  <sheetViews>
    <sheetView workbookViewId="0">
      <selection sqref="A1:A43"/>
    </sheetView>
  </sheetViews>
  <sheetFormatPr defaultRowHeight="14.4" x14ac:dyDescent="0.3"/>
  <cols>
    <col min="1" max="1" width="13.6640625" bestFit="1" customWidth="1"/>
    <col min="3" max="3" width="14.33203125" bestFit="1" customWidth="1"/>
  </cols>
  <sheetData>
    <row r="1" spans="1:3" x14ac:dyDescent="0.3">
      <c r="A1" s="3" t="s">
        <v>607</v>
      </c>
      <c r="B1" s="3" t="s">
        <v>608</v>
      </c>
      <c r="C1" s="3" t="s">
        <v>609</v>
      </c>
    </row>
    <row r="2" spans="1:3" x14ac:dyDescent="0.3">
      <c r="A2" s="1" t="s">
        <v>469</v>
      </c>
      <c r="B2" s="1" t="s">
        <v>61</v>
      </c>
      <c r="C2" s="1" t="s">
        <v>2</v>
      </c>
    </row>
    <row r="3" spans="1:3" x14ac:dyDescent="0.3">
      <c r="A3" s="1" t="s">
        <v>610</v>
      </c>
      <c r="B3" s="1" t="s">
        <v>243</v>
      </c>
      <c r="C3" s="1" t="s">
        <v>469</v>
      </c>
    </row>
    <row r="4" spans="1:3" x14ac:dyDescent="0.3">
      <c r="A4" s="1" t="s">
        <v>367</v>
      </c>
      <c r="B4" s="1" t="s">
        <v>223</v>
      </c>
      <c r="C4" s="1" t="s">
        <v>610</v>
      </c>
    </row>
    <row r="5" spans="1:3" x14ac:dyDescent="0.3">
      <c r="A5" s="1" t="s">
        <v>220</v>
      </c>
      <c r="C5" s="1" t="s">
        <v>367</v>
      </c>
    </row>
    <row r="6" spans="1:3" x14ac:dyDescent="0.3">
      <c r="A6" s="1" t="s">
        <v>470</v>
      </c>
      <c r="C6" s="1" t="s">
        <v>220</v>
      </c>
    </row>
    <row r="7" spans="1:3" x14ac:dyDescent="0.3">
      <c r="A7" s="1" t="s">
        <v>514</v>
      </c>
      <c r="C7" s="1" t="s">
        <v>470</v>
      </c>
    </row>
    <row r="8" spans="1:3" x14ac:dyDescent="0.3">
      <c r="A8" s="1" t="s">
        <v>332</v>
      </c>
      <c r="C8" s="1" t="s">
        <v>514</v>
      </c>
    </row>
    <row r="9" spans="1:3" x14ac:dyDescent="0.3">
      <c r="A9" s="1" t="s">
        <v>574</v>
      </c>
      <c r="C9" s="1" t="s">
        <v>332</v>
      </c>
    </row>
    <row r="10" spans="1:3" x14ac:dyDescent="0.3">
      <c r="A10" s="1" t="s">
        <v>317</v>
      </c>
      <c r="C10" s="1" t="s">
        <v>574</v>
      </c>
    </row>
    <row r="11" spans="1:3" x14ac:dyDescent="0.3">
      <c r="A11" s="1" t="s">
        <v>595</v>
      </c>
      <c r="C11" s="1" t="s">
        <v>317</v>
      </c>
    </row>
    <row r="12" spans="1:3" x14ac:dyDescent="0.3">
      <c r="A12" s="1" t="s">
        <v>611</v>
      </c>
      <c r="C12" s="1" t="s">
        <v>595</v>
      </c>
    </row>
    <row r="13" spans="1:3" x14ac:dyDescent="0.3">
      <c r="A13" s="1" t="s">
        <v>589</v>
      </c>
      <c r="C13" s="1" t="s">
        <v>611</v>
      </c>
    </row>
    <row r="14" spans="1:3" x14ac:dyDescent="0.3">
      <c r="A14" s="1" t="s">
        <v>381</v>
      </c>
      <c r="C14" s="1" t="s">
        <v>589</v>
      </c>
    </row>
    <row r="15" spans="1:3" x14ac:dyDescent="0.3">
      <c r="A15" s="1" t="s">
        <v>612</v>
      </c>
      <c r="C15" s="1" t="s">
        <v>381</v>
      </c>
    </row>
    <row r="16" spans="1:3" x14ac:dyDescent="0.3">
      <c r="A16" s="1" t="s">
        <v>513</v>
      </c>
      <c r="C16" s="1" t="s">
        <v>612</v>
      </c>
    </row>
    <row r="17" spans="1:3" x14ac:dyDescent="0.3">
      <c r="A17" s="1" t="s">
        <v>572</v>
      </c>
      <c r="C17" s="1" t="s">
        <v>513</v>
      </c>
    </row>
    <row r="18" spans="1:3" x14ac:dyDescent="0.3">
      <c r="A18" s="1" t="s">
        <v>599</v>
      </c>
      <c r="C18" s="1" t="s">
        <v>572</v>
      </c>
    </row>
    <row r="19" spans="1:3" x14ac:dyDescent="0.3">
      <c r="A19" s="1" t="s">
        <v>613</v>
      </c>
      <c r="C19" s="1" t="s">
        <v>599</v>
      </c>
    </row>
    <row r="20" spans="1:3" x14ac:dyDescent="0.3">
      <c r="A20" s="1" t="s">
        <v>357</v>
      </c>
      <c r="C20" s="1" t="s">
        <v>613</v>
      </c>
    </row>
    <row r="21" spans="1:3" x14ac:dyDescent="0.3">
      <c r="A21" s="1" t="s">
        <v>614</v>
      </c>
      <c r="C21" s="1" t="s">
        <v>357</v>
      </c>
    </row>
    <row r="22" spans="1:3" x14ac:dyDescent="0.3">
      <c r="A22" s="1" t="s">
        <v>615</v>
      </c>
      <c r="C22" s="1" t="s">
        <v>614</v>
      </c>
    </row>
    <row r="23" spans="1:3" x14ac:dyDescent="0.3">
      <c r="A23" s="1" t="s">
        <v>507</v>
      </c>
      <c r="C23" s="1" t="s">
        <v>615</v>
      </c>
    </row>
    <row r="24" spans="1:3" x14ac:dyDescent="0.3">
      <c r="A24" s="1" t="s">
        <v>244</v>
      </c>
      <c r="C24" s="1" t="s">
        <v>507</v>
      </c>
    </row>
    <row r="25" spans="1:3" x14ac:dyDescent="0.3">
      <c r="A25" s="1" t="s">
        <v>616</v>
      </c>
      <c r="C25" s="1" t="s">
        <v>244</v>
      </c>
    </row>
    <row r="26" spans="1:3" x14ac:dyDescent="0.3">
      <c r="A26" s="1" t="s">
        <v>617</v>
      </c>
      <c r="C26" s="1" t="s">
        <v>616</v>
      </c>
    </row>
    <row r="27" spans="1:3" x14ac:dyDescent="0.3">
      <c r="A27" s="1" t="s">
        <v>355</v>
      </c>
      <c r="C27" s="1" t="s">
        <v>617</v>
      </c>
    </row>
    <row r="28" spans="1:3" x14ac:dyDescent="0.3">
      <c r="A28" s="1" t="s">
        <v>277</v>
      </c>
      <c r="C28" s="1" t="s">
        <v>355</v>
      </c>
    </row>
    <row r="29" spans="1:3" x14ac:dyDescent="0.3">
      <c r="A29" s="1" t="s">
        <v>618</v>
      </c>
      <c r="C29" s="1" t="s">
        <v>277</v>
      </c>
    </row>
    <row r="30" spans="1:3" x14ac:dyDescent="0.3">
      <c r="A30" s="1" t="s">
        <v>602</v>
      </c>
      <c r="C30" s="1" t="s">
        <v>618</v>
      </c>
    </row>
    <row r="31" spans="1:3" x14ac:dyDescent="0.3">
      <c r="A31" s="1" t="s">
        <v>619</v>
      </c>
      <c r="C31" s="1" t="s">
        <v>602</v>
      </c>
    </row>
    <row r="32" spans="1:3" x14ac:dyDescent="0.3">
      <c r="A32" s="1" t="s">
        <v>315</v>
      </c>
      <c r="C32" s="1" t="s">
        <v>619</v>
      </c>
    </row>
    <row r="33" spans="1:3" x14ac:dyDescent="0.3">
      <c r="A33" s="1" t="s">
        <v>558</v>
      </c>
      <c r="C33" s="1" t="s">
        <v>315</v>
      </c>
    </row>
    <row r="34" spans="1:3" x14ac:dyDescent="0.3">
      <c r="A34" s="1" t="s">
        <v>620</v>
      </c>
      <c r="C34" s="1" t="s">
        <v>558</v>
      </c>
    </row>
    <row r="35" spans="1:3" x14ac:dyDescent="0.3">
      <c r="A35" s="1" t="s">
        <v>276</v>
      </c>
      <c r="C35" s="1" t="s">
        <v>620</v>
      </c>
    </row>
    <row r="36" spans="1:3" x14ac:dyDescent="0.3">
      <c r="A36" s="1" t="s">
        <v>325</v>
      </c>
      <c r="C36" s="1" t="s">
        <v>276</v>
      </c>
    </row>
    <row r="37" spans="1:3" x14ac:dyDescent="0.3">
      <c r="A37" s="1" t="s">
        <v>621</v>
      </c>
      <c r="C37" s="1" t="s">
        <v>325</v>
      </c>
    </row>
    <row r="38" spans="1:3" x14ac:dyDescent="0.3">
      <c r="A38" s="1" t="s">
        <v>622</v>
      </c>
      <c r="C38" s="1" t="s">
        <v>621</v>
      </c>
    </row>
    <row r="39" spans="1:3" x14ac:dyDescent="0.3">
      <c r="A39" s="1" t="s">
        <v>396</v>
      </c>
      <c r="C39" s="1" t="s">
        <v>622</v>
      </c>
    </row>
    <row r="40" spans="1:3" x14ac:dyDescent="0.3">
      <c r="A40" s="1" t="s">
        <v>59</v>
      </c>
      <c r="C40" s="1" t="s">
        <v>396</v>
      </c>
    </row>
    <row r="41" spans="1:3" x14ac:dyDescent="0.3">
      <c r="A41" s="1" t="s">
        <v>623</v>
      </c>
      <c r="C41" s="1" t="s">
        <v>59</v>
      </c>
    </row>
    <row r="42" spans="1:3" x14ac:dyDescent="0.3">
      <c r="A42" s="1" t="s">
        <v>291</v>
      </c>
      <c r="C42" s="1" t="s">
        <v>623</v>
      </c>
    </row>
    <row r="43" spans="1:3" x14ac:dyDescent="0.3">
      <c r="A43" s="1" t="s">
        <v>624</v>
      </c>
      <c r="C43" s="1" t="s">
        <v>291</v>
      </c>
    </row>
    <row r="44" spans="1:3" x14ac:dyDescent="0.3">
      <c r="C44" s="1" t="s">
        <v>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Grafice</vt:lpstr>
      <vt:lpstr>Analize</vt:lpstr>
      <vt:lpstr>acorduri de mediu impaduriri</vt:lpstr>
      <vt:lpstr>nomenclatoare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Aurelian VASILE</dc:creator>
  <cp:lastModifiedBy>Aurelian VASILE</cp:lastModifiedBy>
  <dcterms:created xsi:type="dcterms:W3CDTF">2015-06-05T18:17:20Z</dcterms:created>
  <dcterms:modified xsi:type="dcterms:W3CDTF">2025-08-18T12:06:02Z</dcterms:modified>
</cp:coreProperties>
</file>